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Ptea\Downloads\"/>
    </mc:Choice>
  </mc:AlternateContent>
  <xr:revisionPtr revIDLastSave="0" documentId="8_{4CE0CC1C-170E-4FAF-98F6-1EDA1D9857D8}" xr6:coauthVersionLast="47" xr6:coauthVersionMax="47" xr10:uidLastSave="{00000000-0000-0000-0000-000000000000}"/>
  <bookViews>
    <workbookView xWindow="38280" yWindow="5130" windowWidth="29040" windowHeight="15840" tabRatio="500" xr2:uid="{00000000-000D-0000-FFFF-FFFF00000000}"/>
  </bookViews>
  <sheets>
    <sheet name="F30" sheetId="7" r:id="rId1"/>
    <sheet name="F31" sheetId="1" r:id="rId2"/>
    <sheet name="F32" sheetId="6" r:id="rId3"/>
    <sheet name="NRSA Stipend &amp; Allowances" sheetId="3" r:id="rId4"/>
    <sheet name="PhD-MD Fees" sheetId="10" r:id="rId5"/>
    <sheet name="PhD-PharmD Fees" sheetId="9" r:id="rId6"/>
  </sheets>
  <definedNames>
    <definedName name="_xlnm.Print_Area" localSheetId="4">'PhD-MD Fees'!$A$1:$J$212</definedName>
    <definedName name="_xlnm.Print_Area" localSheetId="5">'PhD-PharmD Fees'!$A$1:$J$138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2" i="9" l="1"/>
  <c r="I74" i="9" s="1"/>
  <c r="I86" i="9" s="1"/>
  <c r="I98" i="9" s="1"/>
  <c r="I110" i="9" s="1"/>
  <c r="I122" i="9" s="1"/>
  <c r="H62" i="9"/>
  <c r="H74" i="9" s="1"/>
  <c r="H86" i="9" s="1"/>
  <c r="H98" i="9" s="1"/>
  <c r="H110" i="9" s="1"/>
  <c r="H122" i="9" s="1"/>
  <c r="G62" i="9"/>
  <c r="G74" i="9" s="1"/>
  <c r="J50" i="9"/>
  <c r="G86" i="9" l="1"/>
  <c r="G98" i="9" s="1"/>
  <c r="J74" i="9"/>
  <c r="J62" i="9"/>
  <c r="D62" i="9"/>
  <c r="D74" i="9" s="1"/>
  <c r="D86" i="9" s="1"/>
  <c r="D98" i="9" s="1"/>
  <c r="D110" i="9" s="1"/>
  <c r="D122" i="9" s="1"/>
  <c r="C62" i="9"/>
  <c r="C74" i="9" s="1"/>
  <c r="C86" i="9" s="1"/>
  <c r="B62" i="9"/>
  <c r="B74" i="9" s="1"/>
  <c r="E50" i="9"/>
  <c r="E44" i="9"/>
  <c r="E45" i="9"/>
  <c r="E46" i="9"/>
  <c r="E47" i="9"/>
  <c r="E48" i="9"/>
  <c r="E49" i="9"/>
  <c r="E51" i="9"/>
  <c r="D197" i="10"/>
  <c r="C197" i="10"/>
  <c r="D184" i="10"/>
  <c r="C184" i="10"/>
  <c r="H142" i="10"/>
  <c r="H155" i="10" s="1"/>
  <c r="H168" i="10" s="1"/>
  <c r="H181" i="10" s="1"/>
  <c r="H194" i="10" s="1"/>
  <c r="I129" i="10"/>
  <c r="I142" i="10" s="1"/>
  <c r="I155" i="10" s="1"/>
  <c r="I168" i="10" s="1"/>
  <c r="I181" i="10" s="1"/>
  <c r="I194" i="10" s="1"/>
  <c r="H129" i="10"/>
  <c r="G129" i="10"/>
  <c r="G142" i="10" s="1"/>
  <c r="D129" i="10"/>
  <c r="D142" i="10" s="1"/>
  <c r="D155" i="10" s="1"/>
  <c r="D168" i="10" s="1"/>
  <c r="D181" i="10" s="1"/>
  <c r="D194" i="10" s="1"/>
  <c r="C129" i="10"/>
  <c r="C142" i="10" s="1"/>
  <c r="C155" i="10" s="1"/>
  <c r="C168" i="10" s="1"/>
  <c r="C181" i="10" s="1"/>
  <c r="C194" i="10" s="1"/>
  <c r="B129" i="10"/>
  <c r="B142" i="10" s="1"/>
  <c r="B155" i="10" s="1"/>
  <c r="J116" i="10"/>
  <c r="E116" i="10"/>
  <c r="B168" i="10" l="1"/>
  <c r="E155" i="10"/>
  <c r="J142" i="10"/>
  <c r="G155" i="10"/>
  <c r="J155" i="10" s="1"/>
  <c r="E62" i="9"/>
  <c r="J98" i="9"/>
  <c r="G110" i="9"/>
  <c r="J86" i="9"/>
  <c r="C98" i="9"/>
  <c r="E74" i="9"/>
  <c r="B86" i="9"/>
  <c r="B98" i="9" s="1"/>
  <c r="B110" i="9" s="1"/>
  <c r="E129" i="10"/>
  <c r="E142" i="10"/>
  <c r="J129" i="10"/>
  <c r="C61" i="9"/>
  <c r="C73" i="9" s="1"/>
  <c r="C85" i="9" s="1"/>
  <c r="C97" i="9" s="1"/>
  <c r="C109" i="9" s="1"/>
  <c r="C121" i="9" s="1"/>
  <c r="D60" i="9"/>
  <c r="D72" i="9" s="1"/>
  <c r="D84" i="9" s="1"/>
  <c r="D96" i="9" s="1"/>
  <c r="D108" i="9" s="1"/>
  <c r="D120" i="9" s="1"/>
  <c r="C60" i="9"/>
  <c r="C72" i="9" s="1"/>
  <c r="C84" i="9" s="1"/>
  <c r="C96" i="9" s="1"/>
  <c r="C108" i="9" s="1"/>
  <c r="C120" i="9" s="1"/>
  <c r="C57" i="9"/>
  <c r="C69" i="9" s="1"/>
  <c r="C81" i="9" s="1"/>
  <c r="C93" i="9" s="1"/>
  <c r="C105" i="9" s="1"/>
  <c r="C117" i="9" s="1"/>
  <c r="E39" i="9"/>
  <c r="I60" i="9"/>
  <c r="I72" i="9" s="1"/>
  <c r="I84" i="9" s="1"/>
  <c r="I96" i="9" s="1"/>
  <c r="I108" i="9" s="1"/>
  <c r="I120" i="9" s="1"/>
  <c r="H60" i="9"/>
  <c r="H72" i="9" s="1"/>
  <c r="H84" i="9" s="1"/>
  <c r="H96" i="9" s="1"/>
  <c r="H108" i="9" s="1"/>
  <c r="H120" i="9" s="1"/>
  <c r="B60" i="9"/>
  <c r="I127" i="10"/>
  <c r="I140" i="10" s="1"/>
  <c r="I153" i="10" s="1"/>
  <c r="I166" i="10" s="1"/>
  <c r="I179" i="10" s="1"/>
  <c r="I192" i="10" s="1"/>
  <c r="H127" i="10"/>
  <c r="H140" i="10" s="1"/>
  <c r="H153" i="10" s="1"/>
  <c r="H166" i="10" s="1"/>
  <c r="H179" i="10" s="1"/>
  <c r="H192" i="10" s="1"/>
  <c r="D127" i="10"/>
  <c r="D140" i="10" s="1"/>
  <c r="D153" i="10" s="1"/>
  <c r="D166" i="10" s="1"/>
  <c r="D179" i="10" s="1"/>
  <c r="D192" i="10" s="1"/>
  <c r="C127" i="10"/>
  <c r="C140" i="10" s="1"/>
  <c r="C153" i="10" s="1"/>
  <c r="C166" i="10" s="1"/>
  <c r="C179" i="10" s="1"/>
  <c r="C192" i="10" s="1"/>
  <c r="I64" i="9"/>
  <c r="I76" i="9" s="1"/>
  <c r="I88" i="9" s="1"/>
  <c r="I100" i="9" s="1"/>
  <c r="I112" i="9" s="1"/>
  <c r="I124" i="9" s="1"/>
  <c r="G64" i="9"/>
  <c r="E102" i="10"/>
  <c r="J102" i="10"/>
  <c r="H5" i="7"/>
  <c r="G5" i="1"/>
  <c r="D5" i="6"/>
  <c r="C5" i="6"/>
  <c r="E5" i="6" s="1"/>
  <c r="D171" i="10"/>
  <c r="C171" i="10"/>
  <c r="I83" i="10"/>
  <c r="I132" i="10"/>
  <c r="I145" i="10" s="1"/>
  <c r="I158" i="10" s="1"/>
  <c r="I171" i="10" s="1"/>
  <c r="I184" i="10" s="1"/>
  <c r="I197" i="10" s="1"/>
  <c r="H83" i="10"/>
  <c r="H132" i="10"/>
  <c r="H145" i="10" s="1"/>
  <c r="H158" i="10" s="1"/>
  <c r="H171" i="10" s="1"/>
  <c r="H184" i="10" s="1"/>
  <c r="H197" i="10" s="1"/>
  <c r="G83" i="10"/>
  <c r="G82" i="10"/>
  <c r="J82" i="10" s="1"/>
  <c r="I81" i="10"/>
  <c r="I130" i="10"/>
  <c r="I143" i="10" s="1"/>
  <c r="I156" i="10" s="1"/>
  <c r="I169" i="10" s="1"/>
  <c r="I182" i="10" s="1"/>
  <c r="I195" i="10" s="1"/>
  <c r="H81" i="10"/>
  <c r="H130" i="10"/>
  <c r="H143" i="10" s="1"/>
  <c r="H156" i="10" s="1"/>
  <c r="H169" i="10" s="1"/>
  <c r="H182" i="10" s="1"/>
  <c r="H195" i="10" s="1"/>
  <c r="G81" i="10"/>
  <c r="D81" i="10"/>
  <c r="D130" i="10"/>
  <c r="D143" i="10" s="1"/>
  <c r="D156" i="10" s="1"/>
  <c r="D169" i="10" s="1"/>
  <c r="D182" i="10" s="1"/>
  <c r="D195" i="10" s="1"/>
  <c r="C81" i="10"/>
  <c r="C130" i="10"/>
  <c r="B81" i="10"/>
  <c r="I80" i="10"/>
  <c r="I128" i="10"/>
  <c r="I141" i="10" s="1"/>
  <c r="I154" i="10" s="1"/>
  <c r="I167" i="10" s="1"/>
  <c r="I180" i="10" s="1"/>
  <c r="I193" i="10" s="1"/>
  <c r="H80" i="10"/>
  <c r="H128" i="10"/>
  <c r="H141" i="10" s="1"/>
  <c r="H154" i="10" s="1"/>
  <c r="H167" i="10" s="1"/>
  <c r="H180" i="10" s="1"/>
  <c r="H193" i="10" s="1"/>
  <c r="G80" i="10"/>
  <c r="D80" i="10"/>
  <c r="D128" i="10"/>
  <c r="D141" i="10" s="1"/>
  <c r="D154" i="10" s="1"/>
  <c r="D167" i="10" s="1"/>
  <c r="D180" i="10" s="1"/>
  <c r="D193" i="10" s="1"/>
  <c r="C80" i="10"/>
  <c r="C128" i="10"/>
  <c r="C141" i="10" s="1"/>
  <c r="C154" i="10" s="1"/>
  <c r="C167" i="10" s="1"/>
  <c r="C180" i="10" s="1"/>
  <c r="C193" i="10" s="1"/>
  <c r="B80" i="10"/>
  <c r="B128" i="10"/>
  <c r="I79" i="10"/>
  <c r="J101" i="10"/>
  <c r="I126" i="10"/>
  <c r="I139" i="10" s="1"/>
  <c r="I152" i="10" s="1"/>
  <c r="I165" i="10" s="1"/>
  <c r="I178" i="10" s="1"/>
  <c r="I191" i="10" s="1"/>
  <c r="H79" i="10"/>
  <c r="H126" i="10"/>
  <c r="H139" i="10" s="1"/>
  <c r="H152" i="10" s="1"/>
  <c r="H165" i="10" s="1"/>
  <c r="H178" i="10" s="1"/>
  <c r="H191" i="10" s="1"/>
  <c r="G79" i="10"/>
  <c r="D79" i="10"/>
  <c r="D126" i="10"/>
  <c r="D139" i="10" s="1"/>
  <c r="D152" i="10" s="1"/>
  <c r="D165" i="10" s="1"/>
  <c r="D178" i="10" s="1"/>
  <c r="D191" i="10" s="1"/>
  <c r="C79" i="10"/>
  <c r="B79" i="10"/>
  <c r="I78" i="10"/>
  <c r="H78" i="10"/>
  <c r="G78" i="10"/>
  <c r="D78" i="10"/>
  <c r="D125" i="10"/>
  <c r="D138" i="10" s="1"/>
  <c r="D151" i="10" s="1"/>
  <c r="D164" i="10" s="1"/>
  <c r="D177" i="10" s="1"/>
  <c r="D190" i="10" s="1"/>
  <c r="C78" i="10"/>
  <c r="E100" i="10"/>
  <c r="B78" i="10"/>
  <c r="I77" i="10"/>
  <c r="H77" i="10"/>
  <c r="H124" i="10"/>
  <c r="G77" i="10"/>
  <c r="D77" i="10"/>
  <c r="D124" i="10"/>
  <c r="D137" i="10" s="1"/>
  <c r="D150" i="10" s="1"/>
  <c r="D163" i="10" s="1"/>
  <c r="D176" i="10" s="1"/>
  <c r="D189" i="10" s="1"/>
  <c r="C77" i="10"/>
  <c r="B77" i="10"/>
  <c r="I76" i="10"/>
  <c r="H76" i="10"/>
  <c r="G76" i="10"/>
  <c r="D76" i="10"/>
  <c r="C76" i="10"/>
  <c r="B76" i="10"/>
  <c r="I73" i="10"/>
  <c r="I206" i="10" s="1"/>
  <c r="H73" i="10"/>
  <c r="H206" i="10" s="1"/>
  <c r="G73" i="10"/>
  <c r="G206" i="10" s="1"/>
  <c r="J72" i="10"/>
  <c r="J71" i="10"/>
  <c r="B71" i="10"/>
  <c r="B82" i="10" s="1"/>
  <c r="J70" i="10"/>
  <c r="E70" i="10"/>
  <c r="J69" i="10"/>
  <c r="E69" i="10"/>
  <c r="J68" i="10"/>
  <c r="E68" i="10"/>
  <c r="J67" i="10"/>
  <c r="E67" i="10"/>
  <c r="J66" i="10"/>
  <c r="E66" i="10"/>
  <c r="J65" i="10"/>
  <c r="E65" i="10"/>
  <c r="I62" i="10"/>
  <c r="I205" i="10" s="1"/>
  <c r="H62" i="10"/>
  <c r="H205" i="10" s="1"/>
  <c r="G62" i="10"/>
  <c r="G205" i="10" s="1"/>
  <c r="J61" i="10"/>
  <c r="J60" i="10"/>
  <c r="E60" i="10"/>
  <c r="J59" i="10"/>
  <c r="E59" i="10"/>
  <c r="J58" i="10"/>
  <c r="E58" i="10"/>
  <c r="J57" i="10"/>
  <c r="E57" i="10"/>
  <c r="J56" i="10"/>
  <c r="E56" i="10"/>
  <c r="J55" i="10"/>
  <c r="E55" i="10"/>
  <c r="J54" i="10"/>
  <c r="E54" i="10"/>
  <c r="I51" i="10"/>
  <c r="I204" i="10" s="1"/>
  <c r="H51" i="10"/>
  <c r="H204" i="10" s="1"/>
  <c r="J50" i="10"/>
  <c r="J48" i="10"/>
  <c r="E48" i="10"/>
  <c r="J47" i="10"/>
  <c r="E47" i="10"/>
  <c r="J46" i="10"/>
  <c r="E46" i="10"/>
  <c r="J45" i="10"/>
  <c r="E45" i="10"/>
  <c r="J44" i="10"/>
  <c r="E44" i="10"/>
  <c r="J43" i="10"/>
  <c r="E43" i="10"/>
  <c r="I40" i="10"/>
  <c r="H40" i="10"/>
  <c r="G40" i="10"/>
  <c r="I38" i="10"/>
  <c r="H38" i="10"/>
  <c r="G38" i="10"/>
  <c r="D38" i="10"/>
  <c r="C38" i="10"/>
  <c r="B38" i="10"/>
  <c r="D37" i="10"/>
  <c r="C37" i="10"/>
  <c r="B37" i="10"/>
  <c r="D36" i="10"/>
  <c r="C36" i="10"/>
  <c r="B36" i="10"/>
  <c r="I35" i="10"/>
  <c r="H35" i="10"/>
  <c r="G35" i="10"/>
  <c r="D35" i="10"/>
  <c r="C35" i="10"/>
  <c r="B35" i="10"/>
  <c r="D34" i="10"/>
  <c r="C34" i="10"/>
  <c r="B34" i="10"/>
  <c r="I33" i="10"/>
  <c r="H33" i="10"/>
  <c r="G33" i="10"/>
  <c r="D33" i="10"/>
  <c r="C33" i="10"/>
  <c r="B33" i="10"/>
  <c r="J29" i="10"/>
  <c r="G28" i="10"/>
  <c r="J28" i="10" s="1"/>
  <c r="J27" i="10"/>
  <c r="E27" i="10"/>
  <c r="I26" i="10"/>
  <c r="I37" i="10" s="1"/>
  <c r="H26" i="10"/>
  <c r="H37" i="10" s="1"/>
  <c r="G26" i="10"/>
  <c r="E26" i="10"/>
  <c r="I25" i="10"/>
  <c r="I36" i="10" s="1"/>
  <c r="H25" i="10"/>
  <c r="H36" i="10" s="1"/>
  <c r="G25" i="10"/>
  <c r="G36" i="10" s="1"/>
  <c r="E25" i="10"/>
  <c r="J24" i="10"/>
  <c r="E24" i="10"/>
  <c r="I23" i="10"/>
  <c r="I34" i="10" s="1"/>
  <c r="H23" i="10"/>
  <c r="G23" i="10"/>
  <c r="G34" i="10" s="1"/>
  <c r="E23" i="10"/>
  <c r="J22" i="10"/>
  <c r="E22" i="10"/>
  <c r="I20" i="10"/>
  <c r="H20" i="10"/>
  <c r="G20" i="10"/>
  <c r="J19" i="10"/>
  <c r="D19" i="10"/>
  <c r="D29" i="10" s="1"/>
  <c r="C19" i="10"/>
  <c r="C29" i="10" s="1"/>
  <c r="C40" i="10" s="1"/>
  <c r="C50" i="10" s="1"/>
  <c r="B19" i="10"/>
  <c r="B29" i="10" s="1"/>
  <c r="J18" i="10"/>
  <c r="B18" i="10"/>
  <c r="E18" i="10" s="1"/>
  <c r="J17" i="10"/>
  <c r="E17" i="10"/>
  <c r="J16" i="10"/>
  <c r="D16" i="10"/>
  <c r="C16" i="10"/>
  <c r="B16" i="10"/>
  <c r="J15" i="10"/>
  <c r="D15" i="10"/>
  <c r="C15" i="10"/>
  <c r="B15" i="10"/>
  <c r="J14" i="10"/>
  <c r="D14" i="10"/>
  <c r="C14" i="10"/>
  <c r="B14" i="10"/>
  <c r="J13" i="10"/>
  <c r="D13" i="10"/>
  <c r="C13" i="10"/>
  <c r="B13" i="10"/>
  <c r="J12" i="10"/>
  <c r="D12" i="10"/>
  <c r="C12" i="10"/>
  <c r="B12" i="10"/>
  <c r="I10" i="10"/>
  <c r="H10" i="10"/>
  <c r="G10" i="10"/>
  <c r="D10" i="10"/>
  <c r="C10" i="10"/>
  <c r="B10" i="10"/>
  <c r="J9" i="10"/>
  <c r="E9" i="10"/>
  <c r="J8" i="10"/>
  <c r="E8" i="10"/>
  <c r="J7" i="10"/>
  <c r="E7" i="10"/>
  <c r="J6" i="10"/>
  <c r="E6" i="10"/>
  <c r="J5" i="10"/>
  <c r="E5" i="10"/>
  <c r="J4" i="10"/>
  <c r="E4" i="10"/>
  <c r="J3" i="10"/>
  <c r="E3" i="10"/>
  <c r="C16" i="9"/>
  <c r="C59" i="9"/>
  <c r="C71" i="9" s="1"/>
  <c r="C83" i="9" s="1"/>
  <c r="C95" i="9" s="1"/>
  <c r="C107" i="9" s="1"/>
  <c r="C119" i="9" s="1"/>
  <c r="B7" i="6"/>
  <c r="B3" i="1"/>
  <c r="G3" i="1" s="1"/>
  <c r="B3" i="7"/>
  <c r="H3" i="7" s="1"/>
  <c r="D4" i="6"/>
  <c r="D7" i="6" s="1"/>
  <c r="C4" i="6"/>
  <c r="H4" i="7"/>
  <c r="G14" i="9"/>
  <c r="G15" i="9"/>
  <c r="G16" i="9"/>
  <c r="G17" i="9"/>
  <c r="G18" i="9"/>
  <c r="G19" i="9"/>
  <c r="H13" i="9"/>
  <c r="H56" i="9"/>
  <c r="H68" i="9" s="1"/>
  <c r="H14" i="9"/>
  <c r="H57" i="9"/>
  <c r="H69" i="9" s="1"/>
  <c r="H81" i="9" s="1"/>
  <c r="H93" i="9" s="1"/>
  <c r="H105" i="9" s="1"/>
  <c r="H117" i="9" s="1"/>
  <c r="H16" i="9"/>
  <c r="H59" i="9"/>
  <c r="H71" i="9" s="1"/>
  <c r="H83" i="9" s="1"/>
  <c r="H95" i="9" s="1"/>
  <c r="H107" i="9" s="1"/>
  <c r="H119" i="9" s="1"/>
  <c r="H18" i="9"/>
  <c r="H63" i="9"/>
  <c r="H75" i="9" s="1"/>
  <c r="H87" i="9" s="1"/>
  <c r="H99" i="9" s="1"/>
  <c r="H111" i="9" s="1"/>
  <c r="H123" i="9" s="1"/>
  <c r="J3" i="9"/>
  <c r="I13" i="9"/>
  <c r="I56" i="9"/>
  <c r="I68" i="9" s="1"/>
  <c r="I80" i="9" s="1"/>
  <c r="I92" i="9" s="1"/>
  <c r="I104" i="9" s="1"/>
  <c r="I15" i="9"/>
  <c r="I16" i="9"/>
  <c r="I59" i="9"/>
  <c r="I71" i="9" s="1"/>
  <c r="I83" i="9" s="1"/>
  <c r="I95" i="9" s="1"/>
  <c r="I107" i="9" s="1"/>
  <c r="I119" i="9" s="1"/>
  <c r="I17" i="9"/>
  <c r="I61" i="9"/>
  <c r="I73" i="9" s="1"/>
  <c r="I85" i="9" s="1"/>
  <c r="I97" i="9" s="1"/>
  <c r="I109" i="9" s="1"/>
  <c r="I121" i="9" s="1"/>
  <c r="I19" i="9"/>
  <c r="B13" i="9"/>
  <c r="B56" i="9"/>
  <c r="B68" i="9" s="1"/>
  <c r="B14" i="9"/>
  <c r="B17" i="9"/>
  <c r="B18" i="9"/>
  <c r="B131" i="9"/>
  <c r="E131" i="9" s="1"/>
  <c r="C14" i="9"/>
  <c r="C15" i="9"/>
  <c r="C18" i="9"/>
  <c r="C63" i="9"/>
  <c r="C75" i="9" s="1"/>
  <c r="C87" i="9" s="1"/>
  <c r="C99" i="9" s="1"/>
  <c r="C111" i="9" s="1"/>
  <c r="C123" i="9" s="1"/>
  <c r="D15" i="9"/>
  <c r="D17" i="9"/>
  <c r="D61" i="9"/>
  <c r="D73" i="9" s="1"/>
  <c r="D85" i="9" s="1"/>
  <c r="D97" i="9" s="1"/>
  <c r="D109" i="9" s="1"/>
  <c r="D121" i="9" s="1"/>
  <c r="H130" i="9"/>
  <c r="I130" i="9"/>
  <c r="G6" i="1"/>
  <c r="G7" i="1"/>
  <c r="H7" i="7"/>
  <c r="H6" i="7"/>
  <c r="F8" i="7"/>
  <c r="F9" i="7"/>
  <c r="B8" i="1"/>
  <c r="C8" i="1"/>
  <c r="C9" i="1" s="1"/>
  <c r="D8" i="1"/>
  <c r="D9" i="1" s="1"/>
  <c r="E8" i="1"/>
  <c r="E9" i="1" s="1"/>
  <c r="F8" i="1"/>
  <c r="F9" i="1"/>
  <c r="E3" i="6"/>
  <c r="E6" i="6"/>
  <c r="B8" i="7"/>
  <c r="C8" i="7"/>
  <c r="C9" i="7" s="1"/>
  <c r="D8" i="7"/>
  <c r="D9" i="7" s="1"/>
  <c r="E8" i="7"/>
  <c r="G8" i="7"/>
  <c r="G9" i="7" s="1"/>
  <c r="I131" i="9"/>
  <c r="H131" i="9"/>
  <c r="D13" i="9"/>
  <c r="B16" i="9"/>
  <c r="B59" i="9"/>
  <c r="G131" i="9"/>
  <c r="J131" i="9" s="1"/>
  <c r="C17" i="9"/>
  <c r="C13" i="9"/>
  <c r="H17" i="9"/>
  <c r="H61" i="9"/>
  <c r="H73" i="9" s="1"/>
  <c r="H85" i="9" s="1"/>
  <c r="H97" i="9" s="1"/>
  <c r="H109" i="9" s="1"/>
  <c r="H121" i="9" s="1"/>
  <c r="D16" i="9"/>
  <c r="D14" i="9"/>
  <c r="D57" i="9"/>
  <c r="D69" i="9" s="1"/>
  <c r="D81" i="9" s="1"/>
  <c r="D93" i="9" s="1"/>
  <c r="D105" i="9" s="1"/>
  <c r="D117" i="9" s="1"/>
  <c r="C130" i="9"/>
  <c r="E3" i="9"/>
  <c r="D130" i="9"/>
  <c r="D128" i="9"/>
  <c r="E128" i="9" s="1"/>
  <c r="B19" i="9"/>
  <c r="B29" i="9" s="1"/>
  <c r="B30" i="9" s="1"/>
  <c r="B134" i="9" s="1"/>
  <c r="C129" i="9"/>
  <c r="H10" i="9"/>
  <c r="H132" i="9" s="1"/>
  <c r="B130" i="9"/>
  <c r="E4" i="9"/>
  <c r="J6" i="9"/>
  <c r="E7" i="9"/>
  <c r="E8" i="9"/>
  <c r="E6" i="9"/>
  <c r="J8" i="9"/>
  <c r="J7" i="9"/>
  <c r="H15" i="9"/>
  <c r="J5" i="9"/>
  <c r="G13" i="9"/>
  <c r="G10" i="9"/>
  <c r="G132" i="9" s="1"/>
  <c r="I18" i="9"/>
  <c r="I63" i="9"/>
  <c r="I75" i="9" s="1"/>
  <c r="I87" i="9" s="1"/>
  <c r="I99" i="9" s="1"/>
  <c r="I111" i="9" s="1"/>
  <c r="I123" i="9" s="1"/>
  <c r="I10" i="9"/>
  <c r="I132" i="9" s="1"/>
  <c r="H19" i="9"/>
  <c r="J9" i="9"/>
  <c r="G129" i="9"/>
  <c r="J129" i="9" s="1"/>
  <c r="B15" i="9"/>
  <c r="E5" i="9"/>
  <c r="B129" i="9"/>
  <c r="D18" i="9"/>
  <c r="D63" i="9"/>
  <c r="D75" i="9" s="1"/>
  <c r="D87" i="9" s="1"/>
  <c r="D99" i="9" s="1"/>
  <c r="D111" i="9" s="1"/>
  <c r="D123" i="9" s="1"/>
  <c r="J4" i="9"/>
  <c r="I14" i="9"/>
  <c r="B10" i="9"/>
  <c r="B132" i="9" s="1"/>
  <c r="D129" i="9"/>
  <c r="C131" i="9"/>
  <c r="H129" i="9"/>
  <c r="G130" i="9"/>
  <c r="J130" i="9" s="1"/>
  <c r="E129" i="9"/>
  <c r="I129" i="9"/>
  <c r="D131" i="9"/>
  <c r="E130" i="9"/>
  <c r="C10" i="9"/>
  <c r="C132" i="9" s="1"/>
  <c r="C19" i="9"/>
  <c r="C29" i="9" s="1"/>
  <c r="C40" i="9" s="1"/>
  <c r="C52" i="9" s="1"/>
  <c r="D19" i="9"/>
  <c r="D29" i="9" s="1"/>
  <c r="D10" i="9"/>
  <c r="D132" i="9" s="1"/>
  <c r="E9" i="9"/>
  <c r="E27" i="9"/>
  <c r="B61" i="9"/>
  <c r="J25" i="9"/>
  <c r="J27" i="9"/>
  <c r="J28" i="9"/>
  <c r="E28" i="9"/>
  <c r="J94" i="10"/>
  <c r="J89" i="10"/>
  <c r="H107" i="10"/>
  <c r="H209" i="10" s="1"/>
  <c r="J90" i="10"/>
  <c r="E92" i="10"/>
  <c r="J91" i="10"/>
  <c r="J87" i="10"/>
  <c r="J106" i="10"/>
  <c r="J92" i="10"/>
  <c r="H95" i="10"/>
  <c r="H208" i="10" s="1"/>
  <c r="E91" i="10"/>
  <c r="G58" i="9"/>
  <c r="G70" i="9" s="1"/>
  <c r="G82" i="9" s="1"/>
  <c r="D58" i="9"/>
  <c r="D70" i="9" s="1"/>
  <c r="D82" i="9" s="1"/>
  <c r="D94" i="9" s="1"/>
  <c r="D106" i="9" s="1"/>
  <c r="D118" i="9" s="1"/>
  <c r="E23" i="9"/>
  <c r="E89" i="10"/>
  <c r="H30" i="9"/>
  <c r="H134" i="9" s="1"/>
  <c r="E24" i="9"/>
  <c r="J88" i="10"/>
  <c r="I95" i="10"/>
  <c r="I208" i="10" s="1"/>
  <c r="J26" i="9"/>
  <c r="J24" i="9"/>
  <c r="E87" i="10"/>
  <c r="B123" i="10"/>
  <c r="B136" i="10" s="1"/>
  <c r="E26" i="9"/>
  <c r="B126" i="10"/>
  <c r="B139" i="10" s="1"/>
  <c r="B152" i="10" s="1"/>
  <c r="B165" i="10" s="1"/>
  <c r="B178" i="10" s="1"/>
  <c r="C126" i="10"/>
  <c r="E25" i="9"/>
  <c r="J93" i="10"/>
  <c r="J118" i="10"/>
  <c r="G95" i="10"/>
  <c r="G208" i="10" s="1"/>
  <c r="E90" i="10"/>
  <c r="J40" i="9"/>
  <c r="J29" i="9"/>
  <c r="E88" i="10"/>
  <c r="B124" i="10"/>
  <c r="B137" i="10" s="1"/>
  <c r="I125" i="10"/>
  <c r="I138" i="10" s="1"/>
  <c r="I151" i="10" s="1"/>
  <c r="I164" i="10" s="1"/>
  <c r="I177" i="10" s="1"/>
  <c r="I190" i="10" s="1"/>
  <c r="G30" i="9"/>
  <c r="G134" i="9" s="1"/>
  <c r="J23" i="9"/>
  <c r="I57" i="9"/>
  <c r="I69" i="9" s="1"/>
  <c r="I81" i="9" s="1"/>
  <c r="I93" i="9" s="1"/>
  <c r="I105" i="9" s="1"/>
  <c r="I117" i="9" s="1"/>
  <c r="I30" i="9"/>
  <c r="I134" i="9" s="1"/>
  <c r="G4" i="1"/>
  <c r="E104" i="10"/>
  <c r="E101" i="10"/>
  <c r="J100" i="10"/>
  <c r="H123" i="10"/>
  <c r="H136" i="10" s="1"/>
  <c r="H149" i="10" s="1"/>
  <c r="J105" i="10"/>
  <c r="B130" i="10"/>
  <c r="B143" i="10" s="1"/>
  <c r="J103" i="10"/>
  <c r="E98" i="10"/>
  <c r="G126" i="10"/>
  <c r="E99" i="10"/>
  <c r="E9" i="7"/>
  <c r="G125" i="10"/>
  <c r="G138" i="10" s="1"/>
  <c r="G151" i="10" s="1"/>
  <c r="G164" i="10" s="1"/>
  <c r="G177" i="10" s="1"/>
  <c r="G124" i="10"/>
  <c r="G137" i="10" s="1"/>
  <c r="C7" i="6" l="1"/>
  <c r="H8" i="7"/>
  <c r="G8" i="1"/>
  <c r="G190" i="10"/>
  <c r="B28" i="10"/>
  <c r="B39" i="10" s="1"/>
  <c r="B49" i="10" s="1"/>
  <c r="G168" i="10"/>
  <c r="B191" i="10"/>
  <c r="E168" i="10"/>
  <c r="B181" i="10"/>
  <c r="E86" i="9"/>
  <c r="B122" i="9"/>
  <c r="E98" i="9"/>
  <c r="C110" i="9"/>
  <c r="C122" i="9" s="1"/>
  <c r="I116" i="9"/>
  <c r="G122" i="9"/>
  <c r="J122" i="9" s="1"/>
  <c r="J110" i="9"/>
  <c r="J48" i="9"/>
  <c r="J78" i="10"/>
  <c r="G30" i="10"/>
  <c r="H30" i="10"/>
  <c r="J80" i="10"/>
  <c r="G37" i="10"/>
  <c r="J37" i="10" s="1"/>
  <c r="E35" i="10"/>
  <c r="E80" i="10"/>
  <c r="E16" i="10"/>
  <c r="J76" i="10"/>
  <c r="J114" i="10"/>
  <c r="E60" i="9"/>
  <c r="B72" i="9"/>
  <c r="G60" i="9"/>
  <c r="G72" i="9" s="1"/>
  <c r="J19" i="9"/>
  <c r="B40" i="9"/>
  <c r="J25" i="10"/>
  <c r="E15" i="10"/>
  <c r="J33" i="10"/>
  <c r="E37" i="10"/>
  <c r="J40" i="10"/>
  <c r="E29" i="10"/>
  <c r="E13" i="10"/>
  <c r="E36" i="10"/>
  <c r="E81" i="10"/>
  <c r="E114" i="10"/>
  <c r="B127" i="10"/>
  <c r="G127" i="10"/>
  <c r="J208" i="10"/>
  <c r="C20" i="10"/>
  <c r="D20" i="10"/>
  <c r="C51" i="10"/>
  <c r="C204" i="10" s="1"/>
  <c r="C61" i="10"/>
  <c r="C62" i="10" s="1"/>
  <c r="C205" i="10" s="1"/>
  <c r="B20" i="10"/>
  <c r="J79" i="10"/>
  <c r="C30" i="10"/>
  <c r="E33" i="10"/>
  <c r="E38" i="10"/>
  <c r="E76" i="10"/>
  <c r="H34" i="10"/>
  <c r="J34" i="10" s="1"/>
  <c r="E34" i="10"/>
  <c r="D30" i="10"/>
  <c r="D202" i="10" s="1"/>
  <c r="E202" i="10" s="1"/>
  <c r="D40" i="10"/>
  <c r="D50" i="10" s="1"/>
  <c r="B40" i="10"/>
  <c r="B50" i="10" s="1"/>
  <c r="B61" i="10" s="1"/>
  <c r="J20" i="10"/>
  <c r="E19" i="10"/>
  <c r="J35" i="10"/>
  <c r="J36" i="10"/>
  <c r="I30" i="10"/>
  <c r="J26" i="10"/>
  <c r="C41" i="10"/>
  <c r="C203" i="10" s="1"/>
  <c r="J73" i="10"/>
  <c r="J81" i="10"/>
  <c r="E10" i="10"/>
  <c r="H84" i="10"/>
  <c r="H207" i="10" s="1"/>
  <c r="G84" i="10"/>
  <c r="G207" i="10" s="1"/>
  <c r="E12" i="10"/>
  <c r="J95" i="10"/>
  <c r="J38" i="10"/>
  <c r="E77" i="10"/>
  <c r="E79" i="10"/>
  <c r="I84" i="10"/>
  <c r="I207" i="10" s="1"/>
  <c r="J10" i="10"/>
  <c r="J62" i="10"/>
  <c r="J77" i="10"/>
  <c r="J83" i="10"/>
  <c r="D40" i="9"/>
  <c r="J18" i="9"/>
  <c r="G20" i="9"/>
  <c r="G133" i="9" s="1"/>
  <c r="J15" i="9"/>
  <c r="E10" i="9"/>
  <c r="H64" i="9"/>
  <c r="H76" i="9" s="1"/>
  <c r="H88" i="9" s="1"/>
  <c r="H100" i="9" s="1"/>
  <c r="H112" i="9" s="1"/>
  <c r="H124" i="9" s="1"/>
  <c r="E15" i="9"/>
  <c r="J17" i="9"/>
  <c r="E132" i="9"/>
  <c r="E16" i="9"/>
  <c r="J49" i="9"/>
  <c r="E37" i="9"/>
  <c r="D30" i="9"/>
  <c r="D134" i="9" s="1"/>
  <c r="J13" i="9"/>
  <c r="C58" i="9"/>
  <c r="C70" i="9" s="1"/>
  <c r="C82" i="9" s="1"/>
  <c r="C94" i="9" s="1"/>
  <c r="C106" i="9" s="1"/>
  <c r="C118" i="9" s="1"/>
  <c r="J10" i="9"/>
  <c r="H20" i="9"/>
  <c r="H133" i="9" s="1"/>
  <c r="J14" i="9"/>
  <c r="J34" i="9"/>
  <c r="I20" i="9"/>
  <c r="I133" i="9" s="1"/>
  <c r="E18" i="9"/>
  <c r="E19" i="9"/>
  <c r="E17" i="9"/>
  <c r="C20" i="9"/>
  <c r="C133" i="9" s="1"/>
  <c r="B20" i="9"/>
  <c r="B133" i="9" s="1"/>
  <c r="D20" i="9"/>
  <c r="D133" i="9" s="1"/>
  <c r="C30" i="9"/>
  <c r="C134" i="9" s="1"/>
  <c r="I53" i="9"/>
  <c r="J132" i="9"/>
  <c r="E14" i="9"/>
  <c r="E29" i="9"/>
  <c r="E30" i="9" s="1"/>
  <c r="J16" i="9"/>
  <c r="J33" i="9"/>
  <c r="J37" i="9"/>
  <c r="J47" i="9"/>
  <c r="G41" i="9"/>
  <c r="J30" i="9"/>
  <c r="E13" i="9"/>
  <c r="E38" i="9"/>
  <c r="J36" i="9"/>
  <c r="C41" i="9"/>
  <c r="J38" i="9"/>
  <c r="E35" i="9"/>
  <c r="C56" i="9"/>
  <c r="B71" i="9"/>
  <c r="B73" i="9"/>
  <c r="E61" i="9"/>
  <c r="G57" i="9"/>
  <c r="J45" i="9"/>
  <c r="H80" i="9"/>
  <c r="D59" i="9"/>
  <c r="D71" i="9" s="1"/>
  <c r="D83" i="9" s="1"/>
  <c r="D95" i="9" s="1"/>
  <c r="D107" i="9" s="1"/>
  <c r="D119" i="9" s="1"/>
  <c r="G94" i="9"/>
  <c r="G106" i="9" s="1"/>
  <c r="B57" i="9"/>
  <c r="J134" i="9"/>
  <c r="B80" i="9"/>
  <c r="J44" i="9"/>
  <c r="G56" i="9"/>
  <c r="G59" i="9"/>
  <c r="B63" i="9"/>
  <c r="I58" i="9"/>
  <c r="I70" i="9" s="1"/>
  <c r="I82" i="9" s="1"/>
  <c r="I94" i="9" s="1"/>
  <c r="G76" i="9"/>
  <c r="E33" i="9"/>
  <c r="E36" i="9"/>
  <c r="G61" i="9"/>
  <c r="E34" i="9"/>
  <c r="I41" i="9"/>
  <c r="J35" i="9"/>
  <c r="E49" i="10"/>
  <c r="J205" i="10"/>
  <c r="B93" i="10"/>
  <c r="E82" i="10"/>
  <c r="J206" i="10"/>
  <c r="I41" i="10"/>
  <c r="I203" i="10" s="1"/>
  <c r="E117" i="10"/>
  <c r="E78" i="10"/>
  <c r="G39" i="10"/>
  <c r="E14" i="10"/>
  <c r="J23" i="10"/>
  <c r="E71" i="10"/>
  <c r="E111" i="10"/>
  <c r="E115" i="10"/>
  <c r="J115" i="10"/>
  <c r="E113" i="10"/>
  <c r="C124" i="10"/>
  <c r="C137" i="10" s="1"/>
  <c r="C150" i="10" s="1"/>
  <c r="C163" i="10" s="1"/>
  <c r="C176" i="10" s="1"/>
  <c r="C189" i="10" s="1"/>
  <c r="D123" i="10"/>
  <c r="D136" i="10" s="1"/>
  <c r="J98" i="10"/>
  <c r="I107" i="10"/>
  <c r="I209" i="10" s="1"/>
  <c r="J110" i="10"/>
  <c r="H162" i="10"/>
  <c r="H175" i="10" s="1"/>
  <c r="G139" i="10"/>
  <c r="J126" i="10"/>
  <c r="J119" i="10"/>
  <c r="G132" i="10"/>
  <c r="E128" i="10"/>
  <c r="B141" i="10"/>
  <c r="H120" i="10"/>
  <c r="H210" i="10" s="1"/>
  <c r="J112" i="10"/>
  <c r="H125" i="10"/>
  <c r="H138" i="10" s="1"/>
  <c r="H151" i="10" s="1"/>
  <c r="H164" i="10" s="1"/>
  <c r="H137" i="10"/>
  <c r="J104" i="10"/>
  <c r="I124" i="10"/>
  <c r="I137" i="10" s="1"/>
  <c r="I150" i="10" s="1"/>
  <c r="I163" i="10" s="1"/>
  <c r="I176" i="10" s="1"/>
  <c r="I189" i="10" s="1"/>
  <c r="J99" i="10"/>
  <c r="C139" i="10"/>
  <c r="E126" i="10"/>
  <c r="C123" i="10"/>
  <c r="E110" i="10"/>
  <c r="B149" i="10"/>
  <c r="B150" i="10"/>
  <c r="E130" i="10"/>
  <c r="C143" i="10"/>
  <c r="C156" i="10" s="1"/>
  <c r="C169" i="10" s="1"/>
  <c r="C182" i="10" s="1"/>
  <c r="C195" i="10" s="1"/>
  <c r="B156" i="10"/>
  <c r="B125" i="10"/>
  <c r="G150" i="10"/>
  <c r="G107" i="10"/>
  <c r="G209" i="10" s="1"/>
  <c r="J113" i="10"/>
  <c r="G128" i="10"/>
  <c r="G123" i="10"/>
  <c r="G131" i="10"/>
  <c r="E103" i="10"/>
  <c r="B9" i="1"/>
  <c r="G9" i="1" s="1"/>
  <c r="B11" i="1" s="1"/>
  <c r="E4" i="6"/>
  <c r="E7" i="6" s="1"/>
  <c r="B9" i="6" s="1"/>
  <c r="B9" i="7"/>
  <c r="H9" i="7" s="1"/>
  <c r="B11" i="7" s="1"/>
  <c r="E39" i="10" l="1"/>
  <c r="E28" i="10"/>
  <c r="B30" i="10"/>
  <c r="J168" i="10"/>
  <c r="G181" i="10"/>
  <c r="J164" i="10"/>
  <c r="H177" i="10"/>
  <c r="E181" i="10"/>
  <c r="B194" i="10"/>
  <c r="E194" i="10" s="1"/>
  <c r="H188" i="10"/>
  <c r="I101" i="9"/>
  <c r="I138" i="9" s="1"/>
  <c r="I106" i="9"/>
  <c r="G118" i="9"/>
  <c r="B52" i="9"/>
  <c r="B64" i="9" s="1"/>
  <c r="B76" i="9" s="1"/>
  <c r="B88" i="9" s="1"/>
  <c r="B100" i="9" s="1"/>
  <c r="B112" i="9" s="1"/>
  <c r="D52" i="9"/>
  <c r="D64" i="9" s="1"/>
  <c r="D76" i="9" s="1"/>
  <c r="D88" i="9" s="1"/>
  <c r="D100" i="9" s="1"/>
  <c r="D112" i="9" s="1"/>
  <c r="D124" i="9" s="1"/>
  <c r="E122" i="9"/>
  <c r="E110" i="9"/>
  <c r="J60" i="9"/>
  <c r="E30" i="10"/>
  <c r="G41" i="10"/>
  <c r="G203" i="10" s="1"/>
  <c r="J72" i="9"/>
  <c r="G84" i="9"/>
  <c r="E72" i="9"/>
  <c r="B84" i="9"/>
  <c r="D41" i="9"/>
  <c r="B51" i="10"/>
  <c r="B204" i="10" s="1"/>
  <c r="J127" i="10"/>
  <c r="G140" i="10"/>
  <c r="E127" i="10"/>
  <c r="B140" i="10"/>
  <c r="J30" i="10"/>
  <c r="E20" i="10"/>
  <c r="H41" i="10"/>
  <c r="H203" i="10" s="1"/>
  <c r="E50" i="10"/>
  <c r="E51" i="10" s="1"/>
  <c r="E204" i="10" s="1"/>
  <c r="C72" i="10"/>
  <c r="C73" i="10" s="1"/>
  <c r="C206" i="10" s="1"/>
  <c r="J84" i="10"/>
  <c r="D41" i="10"/>
  <c r="D203" i="10" s="1"/>
  <c r="B41" i="10"/>
  <c r="B203" i="10" s="1"/>
  <c r="E40" i="10"/>
  <c r="E41" i="10" s="1"/>
  <c r="E203" i="10" s="1"/>
  <c r="J207" i="10"/>
  <c r="D61" i="10"/>
  <c r="E61" i="10" s="1"/>
  <c r="E62" i="10" s="1"/>
  <c r="D51" i="10"/>
  <c r="D204" i="10" s="1"/>
  <c r="J52" i="9"/>
  <c r="J64" i="9"/>
  <c r="B41" i="9"/>
  <c r="J20" i="9"/>
  <c r="E133" i="9"/>
  <c r="J133" i="9"/>
  <c r="C64" i="9"/>
  <c r="C53" i="9"/>
  <c r="E134" i="9"/>
  <c r="J41" i="9"/>
  <c r="E20" i="9"/>
  <c r="E40" i="9"/>
  <c r="H41" i="9" s="1"/>
  <c r="B75" i="9"/>
  <c r="E63" i="9"/>
  <c r="J61" i="9"/>
  <c r="G73" i="9"/>
  <c r="E73" i="9"/>
  <c r="B85" i="9"/>
  <c r="B92" i="9"/>
  <c r="B104" i="9" s="1"/>
  <c r="E71" i="9"/>
  <c r="B83" i="9"/>
  <c r="B58" i="9"/>
  <c r="H92" i="9"/>
  <c r="H104" i="9" s="1"/>
  <c r="E59" i="9"/>
  <c r="C68" i="9"/>
  <c r="D56" i="9"/>
  <c r="E56" i="9" s="1"/>
  <c r="E57" i="9"/>
  <c r="B69" i="9"/>
  <c r="J46" i="9"/>
  <c r="H58" i="9"/>
  <c r="G63" i="9"/>
  <c r="G65" i="9" s="1"/>
  <c r="G135" i="9" s="1"/>
  <c r="J51" i="9"/>
  <c r="J56" i="9"/>
  <c r="G68" i="9"/>
  <c r="G53" i="9"/>
  <c r="I77" i="9"/>
  <c r="I136" i="9" s="1"/>
  <c r="G69" i="9"/>
  <c r="J57" i="9"/>
  <c r="I89" i="9"/>
  <c r="I137" i="9" s="1"/>
  <c r="G71" i="9"/>
  <c r="J59" i="9"/>
  <c r="I65" i="9"/>
  <c r="I135" i="9" s="1"/>
  <c r="G88" i="9"/>
  <c r="J76" i="9"/>
  <c r="E143" i="10"/>
  <c r="B105" i="10"/>
  <c r="E93" i="10"/>
  <c r="G49" i="10"/>
  <c r="J39" i="10"/>
  <c r="J41" i="10" s="1"/>
  <c r="B72" i="10"/>
  <c r="B62" i="10"/>
  <c r="B205" i="10" s="1"/>
  <c r="E137" i="10"/>
  <c r="H133" i="10"/>
  <c r="H211" i="10" s="1"/>
  <c r="J151" i="10"/>
  <c r="J138" i="10"/>
  <c r="J125" i="10"/>
  <c r="J137" i="10"/>
  <c r="J124" i="10"/>
  <c r="E124" i="10"/>
  <c r="J209" i="10"/>
  <c r="B154" i="10"/>
  <c r="E141" i="10"/>
  <c r="H150" i="10"/>
  <c r="J150" i="10" s="1"/>
  <c r="H146" i="10"/>
  <c r="H212" i="10" s="1"/>
  <c r="I123" i="10"/>
  <c r="J123" i="10" s="1"/>
  <c r="I120" i="10"/>
  <c r="I210" i="10" s="1"/>
  <c r="C125" i="10"/>
  <c r="C138" i="10" s="1"/>
  <c r="C151" i="10" s="1"/>
  <c r="C164" i="10" s="1"/>
  <c r="C177" i="10" s="1"/>
  <c r="C190" i="10" s="1"/>
  <c r="G145" i="10"/>
  <c r="J132" i="10"/>
  <c r="J128" i="10"/>
  <c r="G141" i="10"/>
  <c r="G163" i="10"/>
  <c r="G176" i="10" s="1"/>
  <c r="C136" i="10"/>
  <c r="E123" i="10"/>
  <c r="J107" i="10"/>
  <c r="B138" i="10"/>
  <c r="B163" i="10"/>
  <c r="E150" i="10"/>
  <c r="D149" i="10"/>
  <c r="G130" i="10"/>
  <c r="J117" i="10"/>
  <c r="J131" i="10"/>
  <c r="G144" i="10"/>
  <c r="B162" i="10"/>
  <c r="B175" i="10" s="1"/>
  <c r="G136" i="10"/>
  <c r="B169" i="10"/>
  <c r="E156" i="10"/>
  <c r="G120" i="10"/>
  <c r="G210" i="10" s="1"/>
  <c r="E112" i="10"/>
  <c r="E139" i="10"/>
  <c r="C152" i="10"/>
  <c r="J111" i="10"/>
  <c r="G152" i="10"/>
  <c r="J139" i="10"/>
  <c r="E169" i="10" l="1"/>
  <c r="B182" i="10"/>
  <c r="B188" i="10"/>
  <c r="H190" i="10"/>
  <c r="J190" i="10" s="1"/>
  <c r="J177" i="10"/>
  <c r="E163" i="10"/>
  <c r="B176" i="10"/>
  <c r="J181" i="10"/>
  <c r="G194" i="10"/>
  <c r="J194" i="10" s="1"/>
  <c r="G189" i="10"/>
  <c r="D53" i="9"/>
  <c r="B124" i="9"/>
  <c r="E52" i="9"/>
  <c r="B53" i="9"/>
  <c r="B65" i="9"/>
  <c r="B135" i="9" s="1"/>
  <c r="E64" i="9"/>
  <c r="H116" i="9"/>
  <c r="I118" i="9"/>
  <c r="I113" i="9"/>
  <c r="I139" i="9" s="1"/>
  <c r="B116" i="9"/>
  <c r="J84" i="9"/>
  <c r="G96" i="9"/>
  <c r="E84" i="9"/>
  <c r="B96" i="9"/>
  <c r="J203" i="10"/>
  <c r="C83" i="10"/>
  <c r="C94" i="10" s="1"/>
  <c r="J140" i="10"/>
  <c r="G153" i="10"/>
  <c r="E140" i="10"/>
  <c r="B153" i="10"/>
  <c r="J120" i="10"/>
  <c r="D72" i="10"/>
  <c r="D62" i="10"/>
  <c r="D205" i="10" s="1"/>
  <c r="E205" i="10" s="1"/>
  <c r="E41" i="9"/>
  <c r="C76" i="9"/>
  <c r="C77" i="9" s="1"/>
  <c r="C136" i="9" s="1"/>
  <c r="H53" i="9"/>
  <c r="J53" i="9"/>
  <c r="C65" i="9"/>
  <c r="C135" i="9" s="1"/>
  <c r="E75" i="9"/>
  <c r="B87" i="9"/>
  <c r="B97" i="9"/>
  <c r="E85" i="9"/>
  <c r="J88" i="9"/>
  <c r="G100" i="9"/>
  <c r="G81" i="9"/>
  <c r="J69" i="9"/>
  <c r="J63" i="9"/>
  <c r="G75" i="9"/>
  <c r="G77" i="9" s="1"/>
  <c r="G136" i="9" s="1"/>
  <c r="B70" i="9"/>
  <c r="B77" i="9" s="1"/>
  <c r="B136" i="9" s="1"/>
  <c r="E58" i="9"/>
  <c r="J73" i="9"/>
  <c r="G85" i="9"/>
  <c r="G80" i="9"/>
  <c r="J68" i="9"/>
  <c r="E69" i="9"/>
  <c r="B81" i="9"/>
  <c r="G83" i="9"/>
  <c r="J71" i="9"/>
  <c r="D68" i="9"/>
  <c r="D65" i="9"/>
  <c r="D135" i="9" s="1"/>
  <c r="E53" i="9"/>
  <c r="H65" i="9"/>
  <c r="J58" i="9"/>
  <c r="H70" i="9"/>
  <c r="C80" i="9"/>
  <c r="B95" i="9"/>
  <c r="E83" i="9"/>
  <c r="C84" i="10"/>
  <c r="C207" i="10" s="1"/>
  <c r="B83" i="10"/>
  <c r="B73" i="10"/>
  <c r="B206" i="10" s="1"/>
  <c r="E105" i="10"/>
  <c r="J49" i="10"/>
  <c r="J51" i="10" s="1"/>
  <c r="G51" i="10"/>
  <c r="G204" i="10" s="1"/>
  <c r="J204" i="10" s="1"/>
  <c r="E125" i="10"/>
  <c r="J210" i="10"/>
  <c r="J130" i="10"/>
  <c r="J133" i="10" s="1"/>
  <c r="G143" i="10"/>
  <c r="G146" i="10" s="1"/>
  <c r="G212" i="10" s="1"/>
  <c r="C149" i="10"/>
  <c r="E136" i="10"/>
  <c r="E152" i="10"/>
  <c r="C165" i="10"/>
  <c r="J141" i="10"/>
  <c r="G154" i="10"/>
  <c r="H163" i="10"/>
  <c r="H159" i="10"/>
  <c r="H213" i="10" s="1"/>
  <c r="D162" i="10"/>
  <c r="J144" i="10"/>
  <c r="G157" i="10"/>
  <c r="G158" i="10"/>
  <c r="J145" i="10"/>
  <c r="J152" i="10"/>
  <c r="G165" i="10"/>
  <c r="G133" i="10"/>
  <c r="G211" i="10" s="1"/>
  <c r="G149" i="10"/>
  <c r="E138" i="10"/>
  <c r="B151" i="10"/>
  <c r="I136" i="10"/>
  <c r="J136" i="10" s="1"/>
  <c r="I133" i="10"/>
  <c r="I211" i="10" s="1"/>
  <c r="E154" i="10"/>
  <c r="B167" i="10"/>
  <c r="E135" i="9" l="1"/>
  <c r="H135" i="9"/>
  <c r="J135" i="9" s="1"/>
  <c r="J165" i="10"/>
  <c r="G178" i="10"/>
  <c r="E182" i="10"/>
  <c r="B195" i="10"/>
  <c r="E195" i="10" s="1"/>
  <c r="E165" i="10"/>
  <c r="C178" i="10"/>
  <c r="D172" i="10"/>
  <c r="D214" i="10" s="1"/>
  <c r="D175" i="10"/>
  <c r="E167" i="10"/>
  <c r="B180" i="10"/>
  <c r="H172" i="10"/>
  <c r="H214" i="10" s="1"/>
  <c r="H176" i="10"/>
  <c r="E176" i="10"/>
  <c r="B189" i="10"/>
  <c r="E189" i="10" s="1"/>
  <c r="E65" i="9"/>
  <c r="J100" i="9"/>
  <c r="G112" i="9"/>
  <c r="J96" i="9"/>
  <c r="G108" i="9"/>
  <c r="E97" i="9"/>
  <c r="B109" i="9"/>
  <c r="E95" i="9"/>
  <c r="B107" i="9"/>
  <c r="E96" i="9"/>
  <c r="B108" i="9"/>
  <c r="I125" i="9"/>
  <c r="I140" i="9" s="1"/>
  <c r="J153" i="10"/>
  <c r="G166" i="10"/>
  <c r="E153" i="10"/>
  <c r="B166" i="10"/>
  <c r="E76" i="9"/>
  <c r="C88" i="9"/>
  <c r="C100" i="9" s="1"/>
  <c r="D73" i="10"/>
  <c r="D206" i="10" s="1"/>
  <c r="E206" i="10" s="1"/>
  <c r="D83" i="10"/>
  <c r="E83" i="10" s="1"/>
  <c r="E84" i="10" s="1"/>
  <c r="E72" i="10"/>
  <c r="E73" i="10" s="1"/>
  <c r="J65" i="9"/>
  <c r="J83" i="9"/>
  <c r="G95" i="9"/>
  <c r="G93" i="9"/>
  <c r="J81" i="9"/>
  <c r="C92" i="9"/>
  <c r="C104" i="9" s="1"/>
  <c r="J85" i="9"/>
  <c r="G97" i="9"/>
  <c r="E81" i="9"/>
  <c r="B93" i="9"/>
  <c r="B105" i="9" s="1"/>
  <c r="D80" i="9"/>
  <c r="E80" i="9" s="1"/>
  <c r="D77" i="9"/>
  <c r="E70" i="9"/>
  <c r="B82" i="9"/>
  <c r="B89" i="9" s="1"/>
  <c r="B137" i="9" s="1"/>
  <c r="E87" i="9"/>
  <c r="B99" i="9"/>
  <c r="G92" i="9"/>
  <c r="G104" i="9" s="1"/>
  <c r="J80" i="9"/>
  <c r="H82" i="9"/>
  <c r="J70" i="9"/>
  <c r="H77" i="9"/>
  <c r="E68" i="9"/>
  <c r="J75" i="9"/>
  <c r="G87" i="9"/>
  <c r="G89" i="9" s="1"/>
  <c r="G137" i="9" s="1"/>
  <c r="J163" i="10"/>
  <c r="B94" i="10"/>
  <c r="B84" i="10"/>
  <c r="B207" i="10" s="1"/>
  <c r="E118" i="10"/>
  <c r="B131" i="10"/>
  <c r="C95" i="10"/>
  <c r="C208" i="10" s="1"/>
  <c r="C106" i="10"/>
  <c r="C107" i="10" s="1"/>
  <c r="J158" i="10"/>
  <c r="G171" i="10"/>
  <c r="G162" i="10"/>
  <c r="G175" i="10" s="1"/>
  <c r="G170" i="10"/>
  <c r="J157" i="10"/>
  <c r="J211" i="10"/>
  <c r="I146" i="10"/>
  <c r="I212" i="10" s="1"/>
  <c r="J212" i="10" s="1"/>
  <c r="I149" i="10"/>
  <c r="J143" i="10"/>
  <c r="J146" i="10" s="1"/>
  <c r="G156" i="10"/>
  <c r="G159" i="10" s="1"/>
  <c r="G213" i="10" s="1"/>
  <c r="E151" i="10"/>
  <c r="B164" i="10"/>
  <c r="B177" i="10" s="1"/>
  <c r="G167" i="10"/>
  <c r="J154" i="10"/>
  <c r="C162" i="10"/>
  <c r="C175" i="10" s="1"/>
  <c r="E149" i="10"/>
  <c r="D136" i="9" l="1"/>
  <c r="E136" i="9" s="1"/>
  <c r="H136" i="9"/>
  <c r="J136" i="9" s="1"/>
  <c r="H189" i="10"/>
  <c r="H185" i="10"/>
  <c r="H215" i="10" s="1"/>
  <c r="J176" i="10"/>
  <c r="E180" i="10"/>
  <c r="B193" i="10"/>
  <c r="E193" i="10" s="1"/>
  <c r="C188" i="10"/>
  <c r="C185" i="10"/>
  <c r="C215" i="10" s="1"/>
  <c r="E175" i="10"/>
  <c r="J167" i="10"/>
  <c r="G180" i="10"/>
  <c r="E177" i="10"/>
  <c r="B190" i="10"/>
  <c r="J170" i="10"/>
  <c r="G183" i="10"/>
  <c r="D188" i="10"/>
  <c r="D198" i="10" s="1"/>
  <c r="D216" i="10" s="1"/>
  <c r="D185" i="10"/>
  <c r="D215" i="10" s="1"/>
  <c r="G188" i="10"/>
  <c r="E166" i="10"/>
  <c r="B179" i="10"/>
  <c r="J178" i="10"/>
  <c r="G191" i="10"/>
  <c r="J191" i="10" s="1"/>
  <c r="J171" i="10"/>
  <c r="G184" i="10"/>
  <c r="C191" i="10"/>
  <c r="E191" i="10" s="1"/>
  <c r="E178" i="10"/>
  <c r="J166" i="10"/>
  <c r="G179" i="10"/>
  <c r="J93" i="9"/>
  <c r="G105" i="9"/>
  <c r="E108" i="9"/>
  <c r="B120" i="9"/>
  <c r="E120" i="9" s="1"/>
  <c r="E109" i="9"/>
  <c r="B121" i="9"/>
  <c r="E121" i="9" s="1"/>
  <c r="J95" i="9"/>
  <c r="G107" i="9"/>
  <c r="E100" i="9"/>
  <c r="C112" i="9"/>
  <c r="C113" i="9" s="1"/>
  <c r="C139" i="9" s="1"/>
  <c r="E105" i="9"/>
  <c r="B117" i="9"/>
  <c r="J108" i="9"/>
  <c r="G120" i="9"/>
  <c r="J120" i="9" s="1"/>
  <c r="C116" i="9"/>
  <c r="G116" i="9"/>
  <c r="J104" i="9"/>
  <c r="E99" i="9"/>
  <c r="B111" i="9"/>
  <c r="J97" i="9"/>
  <c r="G109" i="9"/>
  <c r="E107" i="9"/>
  <c r="B119" i="9"/>
  <c r="E119" i="9" s="1"/>
  <c r="G124" i="9"/>
  <c r="J124" i="9" s="1"/>
  <c r="J112" i="9"/>
  <c r="C89" i="9"/>
  <c r="C137" i="9" s="1"/>
  <c r="E137" i="9" s="1"/>
  <c r="E88" i="9"/>
  <c r="D84" i="10"/>
  <c r="D207" i="10" s="1"/>
  <c r="E207" i="10" s="1"/>
  <c r="D94" i="10"/>
  <c r="E94" i="10" s="1"/>
  <c r="E95" i="10" s="1"/>
  <c r="J77" i="9"/>
  <c r="E77" i="9"/>
  <c r="H94" i="9"/>
  <c r="H106" i="9" s="1"/>
  <c r="J82" i="9"/>
  <c r="H89" i="9"/>
  <c r="J92" i="9"/>
  <c r="E93" i="9"/>
  <c r="C101" i="9"/>
  <c r="C138" i="9" s="1"/>
  <c r="J87" i="9"/>
  <c r="G99" i="9"/>
  <c r="D92" i="9"/>
  <c r="D89" i="9"/>
  <c r="D137" i="9" s="1"/>
  <c r="B94" i="9"/>
  <c r="E82" i="9"/>
  <c r="C119" i="10"/>
  <c r="C120" i="10" s="1"/>
  <c r="C209" i="10"/>
  <c r="B144" i="10"/>
  <c r="E131" i="10"/>
  <c r="B106" i="10"/>
  <c r="B107" i="10" s="1"/>
  <c r="B95" i="10"/>
  <c r="B208" i="10" s="1"/>
  <c r="I162" i="10"/>
  <c r="I159" i="10"/>
  <c r="I213" i="10" s="1"/>
  <c r="J213" i="10" s="1"/>
  <c r="J149" i="10"/>
  <c r="E164" i="10"/>
  <c r="J156" i="10"/>
  <c r="G169" i="10"/>
  <c r="C172" i="10"/>
  <c r="C214" i="10" s="1"/>
  <c r="E162" i="10"/>
  <c r="H137" i="9" l="1"/>
  <c r="J137" i="9" s="1"/>
  <c r="I172" i="10"/>
  <c r="I214" i="10" s="1"/>
  <c r="I175" i="10"/>
  <c r="C198" i="10"/>
  <c r="C216" i="10" s="1"/>
  <c r="E188" i="10"/>
  <c r="J169" i="10"/>
  <c r="G182" i="10"/>
  <c r="J179" i="10"/>
  <c r="G192" i="10"/>
  <c r="J192" i="10" s="1"/>
  <c r="E190" i="10"/>
  <c r="J183" i="10"/>
  <c r="G196" i="10"/>
  <c r="J196" i="10" s="1"/>
  <c r="J180" i="10"/>
  <c r="G193" i="10"/>
  <c r="J193" i="10" s="1"/>
  <c r="E179" i="10"/>
  <c r="B192" i="10"/>
  <c r="E192" i="10" s="1"/>
  <c r="J184" i="10"/>
  <c r="G197" i="10"/>
  <c r="J197" i="10" s="1"/>
  <c r="H198" i="10"/>
  <c r="H216" i="10" s="1"/>
  <c r="J189" i="10"/>
  <c r="J107" i="9"/>
  <c r="G119" i="9"/>
  <c r="J119" i="9" s="1"/>
  <c r="E111" i="9"/>
  <c r="B123" i="9"/>
  <c r="E123" i="9" s="1"/>
  <c r="E94" i="9"/>
  <c r="B106" i="9"/>
  <c r="D101" i="9"/>
  <c r="D138" i="9" s="1"/>
  <c r="D104" i="9"/>
  <c r="H118" i="9"/>
  <c r="J106" i="9"/>
  <c r="H113" i="9"/>
  <c r="H139" i="9" s="1"/>
  <c r="J116" i="9"/>
  <c r="E117" i="9"/>
  <c r="J99" i="9"/>
  <c r="G111" i="9"/>
  <c r="G113" i="9" s="1"/>
  <c r="G139" i="9" s="1"/>
  <c r="J139" i="9" s="1"/>
  <c r="C124" i="9"/>
  <c r="E124" i="9" s="1"/>
  <c r="E112" i="9"/>
  <c r="J105" i="9"/>
  <c r="G117" i="9"/>
  <c r="J117" i="9" s="1"/>
  <c r="J109" i="9"/>
  <c r="G121" i="9"/>
  <c r="J121" i="9" s="1"/>
  <c r="E89" i="9"/>
  <c r="G101" i="9"/>
  <c r="G138" i="9" s="1"/>
  <c r="D95" i="10"/>
  <c r="D208" i="10" s="1"/>
  <c r="E208" i="10" s="1"/>
  <c r="D106" i="10"/>
  <c r="J89" i="9"/>
  <c r="J94" i="9"/>
  <c r="H101" i="9"/>
  <c r="H138" i="9" s="1"/>
  <c r="B101" i="9"/>
  <c r="B138" i="9" s="1"/>
  <c r="E92" i="9"/>
  <c r="E101" i="9" s="1"/>
  <c r="B157" i="10"/>
  <c r="E144" i="10"/>
  <c r="C132" i="10"/>
  <c r="C210" i="10"/>
  <c r="B119" i="10"/>
  <c r="B120" i="10" s="1"/>
  <c r="B209" i="10"/>
  <c r="G172" i="10"/>
  <c r="G214" i="10" s="1"/>
  <c r="J214" i="10" s="1"/>
  <c r="J159" i="10"/>
  <c r="J162" i="10"/>
  <c r="J138" i="9" l="1"/>
  <c r="E138" i="9"/>
  <c r="J172" i="10"/>
  <c r="J182" i="10"/>
  <c r="G195" i="10"/>
  <c r="J195" i="10" s="1"/>
  <c r="G185" i="10"/>
  <c r="G215" i="10" s="1"/>
  <c r="G198" i="10"/>
  <c r="G216" i="10" s="1"/>
  <c r="I185" i="10"/>
  <c r="I215" i="10" s="1"/>
  <c r="I188" i="10"/>
  <c r="J175" i="10"/>
  <c r="J101" i="9"/>
  <c r="C125" i="9"/>
  <c r="C140" i="9" s="1"/>
  <c r="D113" i="9"/>
  <c r="D139" i="9" s="1"/>
  <c r="D116" i="9"/>
  <c r="E104" i="9"/>
  <c r="E106" i="9"/>
  <c r="B118" i="9"/>
  <c r="B113" i="9"/>
  <c r="B139" i="9" s="1"/>
  <c r="E139" i="9" s="1"/>
  <c r="G123" i="9"/>
  <c r="J123" i="9" s="1"/>
  <c r="J111" i="9"/>
  <c r="J113" i="9" s="1"/>
  <c r="H125" i="9"/>
  <c r="H140" i="9" s="1"/>
  <c r="J118" i="9"/>
  <c r="E106" i="10"/>
  <c r="E107" i="10" s="1"/>
  <c r="D107" i="10"/>
  <c r="D209" i="10" s="1"/>
  <c r="E209" i="10" s="1"/>
  <c r="D119" i="10"/>
  <c r="C145" i="10"/>
  <c r="C133" i="10"/>
  <c r="C211" i="10" s="1"/>
  <c r="B132" i="10"/>
  <c r="B210" i="10"/>
  <c r="B171" i="10"/>
  <c r="E171" i="10" s="1"/>
  <c r="B170" i="10"/>
  <c r="E157" i="10"/>
  <c r="I198" i="10" l="1"/>
  <c r="I216" i="10" s="1"/>
  <c r="J188" i="10"/>
  <c r="J198" i="10" s="1"/>
  <c r="J216" i="10"/>
  <c r="J215" i="10"/>
  <c r="B184" i="10"/>
  <c r="E184" i="10" s="1"/>
  <c r="B183" i="10"/>
  <c r="J185" i="10"/>
  <c r="J125" i="9"/>
  <c r="G125" i="9"/>
  <c r="G140" i="9" s="1"/>
  <c r="J140" i="9" s="1"/>
  <c r="D125" i="9"/>
  <c r="D140" i="9" s="1"/>
  <c r="E116" i="9"/>
  <c r="E118" i="9"/>
  <c r="B125" i="9"/>
  <c r="B140" i="9" s="1"/>
  <c r="E113" i="9"/>
  <c r="E119" i="10"/>
  <c r="E120" i="10" s="1"/>
  <c r="D120" i="10"/>
  <c r="D210" i="10" s="1"/>
  <c r="E210" i="10" s="1"/>
  <c r="D132" i="10"/>
  <c r="E170" i="10"/>
  <c r="E172" i="10" s="1"/>
  <c r="B172" i="10"/>
  <c r="C158" i="10"/>
  <c r="C159" i="10" s="1"/>
  <c r="C213" i="10" s="1"/>
  <c r="C146" i="10"/>
  <c r="C212" i="10" s="1"/>
  <c r="B145" i="10"/>
  <c r="B133" i="10"/>
  <c r="B211" i="10" s="1"/>
  <c r="E140" i="9" l="1"/>
  <c r="E183" i="10"/>
  <c r="E185" i="10" s="1"/>
  <c r="B197" i="10"/>
  <c r="E197" i="10" s="1"/>
  <c r="B196" i="10"/>
  <c r="B185" i="10"/>
  <c r="B215" i="10" s="1"/>
  <c r="E215" i="10" s="1"/>
  <c r="B214" i="10"/>
  <c r="E214" i="10" s="1"/>
  <c r="E125" i="9"/>
  <c r="D145" i="10"/>
  <c r="E145" i="10" s="1"/>
  <c r="E146" i="10" s="1"/>
  <c r="D133" i="10"/>
  <c r="D211" i="10" s="1"/>
  <c r="E211" i="10" s="1"/>
  <c r="E132" i="10"/>
  <c r="E133" i="10" s="1"/>
  <c r="B158" i="10"/>
  <c r="B146" i="10"/>
  <c r="B212" i="10" s="1"/>
  <c r="E196" i="10" l="1"/>
  <c r="E198" i="10" s="1"/>
  <c r="B198" i="10"/>
  <c r="B216" i="10" s="1"/>
  <c r="E216" i="10" s="1"/>
  <c r="D158" i="10"/>
  <c r="D159" i="10" s="1"/>
  <c r="D213" i="10" s="1"/>
  <c r="D146" i="10"/>
  <c r="D212" i="10" s="1"/>
  <c r="E212" i="10" s="1"/>
  <c r="B159" i="10"/>
  <c r="B213" i="10" s="1"/>
  <c r="E213" i="10" l="1"/>
  <c r="E158" i="10"/>
  <c r="E159" i="10" s="1"/>
</calcChain>
</file>

<file path=xl/sharedStrings.xml><?xml version="1.0" encoding="utf-8"?>
<sst xmlns="http://schemas.openxmlformats.org/spreadsheetml/2006/main" count="867" uniqueCount="117">
  <si>
    <t>Year 1</t>
  </si>
  <si>
    <t>Year 2</t>
  </si>
  <si>
    <t>Year 3</t>
  </si>
  <si>
    <t>Year 4</t>
  </si>
  <si>
    <t>Year 5</t>
  </si>
  <si>
    <t>Stipend</t>
  </si>
  <si>
    <t>Institutional Allowance</t>
  </si>
  <si>
    <t>Totals</t>
  </si>
  <si>
    <t>Total Funding Request</t>
  </si>
  <si>
    <t>Total Funding Request Box 16 SF424 RR</t>
  </si>
  <si>
    <t>Years of Experience:</t>
  </si>
  <si>
    <t>7 or more</t>
  </si>
  <si>
    <t>Postdoctoral (F32)</t>
  </si>
  <si>
    <t>UCSD Tuition &amp; Fees</t>
  </si>
  <si>
    <t>NRSA Institutional Allowance *</t>
  </si>
  <si>
    <t>UCSD Health Insurance part of Tuition &amp; Fees</t>
  </si>
  <si>
    <t>Net NRSA Tuition &amp; Fees for D. Budget Item # 3  *</t>
  </si>
  <si>
    <t>** Must be explained in Training Plan</t>
  </si>
  <si>
    <t>UCSD Tuition &amp; Fees from OGS website #</t>
  </si>
  <si>
    <t>Fees for Specific Courses, if allowed. Enter in D. Budget Item # 3 **</t>
  </si>
  <si>
    <t>Net NRSA Tuition &amp; Fees for D. Budget Item #3 **</t>
  </si>
  <si>
    <t># when applicable</t>
  </si>
  <si>
    <t>NOTE:  PharmD Students should check with Andrina Marshall</t>
  </si>
  <si>
    <t>Predoctoral (F31 &amp; F30)</t>
  </si>
  <si>
    <t>NIH Tuition &amp; Fees policy:</t>
  </si>
  <si>
    <t>F32</t>
  </si>
  <si>
    <t>F30</t>
  </si>
  <si>
    <t>F31</t>
  </si>
  <si>
    <t>http://grants.nih.gov/grants/guide/notice-files/NOT-OD-10-073.html</t>
  </si>
  <si>
    <t>NIH FAQs:</t>
  </si>
  <si>
    <t>* Per NRSA Policy, Health Insurance to be paid from Institutional Allowance</t>
  </si>
  <si>
    <t>Total</t>
  </si>
  <si>
    <t>5% projected increase</t>
  </si>
  <si>
    <t>Med Ed Professional Degree Fee</t>
  </si>
  <si>
    <t>Med Ed Disability Insurance (Fall Qtr only)</t>
  </si>
  <si>
    <t>Transp Fee</t>
  </si>
  <si>
    <t>GSA Fee</t>
  </si>
  <si>
    <t>Recreation Facility Fee</t>
  </si>
  <si>
    <t>University Center Fee</t>
  </si>
  <si>
    <t>Tuition</t>
  </si>
  <si>
    <t>Student Services Fee</t>
  </si>
  <si>
    <t>Spring</t>
  </si>
  <si>
    <t>Winter</t>
  </si>
  <si>
    <t>Fall</t>
  </si>
  <si>
    <t>FY 2021 (9/1/20-6/30/21)</t>
  </si>
  <si>
    <t>FY 2020 (9/1/19-6/30/20)</t>
  </si>
  <si>
    <t>FY 2019 (9/1/18-6/30/19)</t>
  </si>
  <si>
    <t>FY 2018 (9/1/17-6/30/18)</t>
  </si>
  <si>
    <t>FY 2017 (9/1/16-6/30/17)</t>
  </si>
  <si>
    <t>FY 2016 (9/1/15-6/30/16)</t>
  </si>
  <si>
    <t>FY 2015 (9/1/14-6/30/15)</t>
  </si>
  <si>
    <t>includes special Med/Law sch fee</t>
  </si>
  <si>
    <t>Graduate Student Assn Fee</t>
  </si>
  <si>
    <t>Educational Fee</t>
  </si>
  <si>
    <t>Registration Fee</t>
  </si>
  <si>
    <t>FY 2014 (9/1/13-6/30/14)</t>
  </si>
  <si>
    <t>M.D. Program Program Fees</t>
  </si>
  <si>
    <t>Ph.D. Program fees</t>
  </si>
  <si>
    <t>Total Fees Requested</t>
  </si>
  <si>
    <t>FY16 7/1/15-6/30/16  Ph.D. Program</t>
  </si>
  <si>
    <t>FY17 7/1/16-6/30/17  Ph.D. Program</t>
  </si>
  <si>
    <t>FY18 7/1/17-6/30/18  Ph.D. Program</t>
  </si>
  <si>
    <t>https://researchtraining.nih.gov/resources/faq</t>
  </si>
  <si>
    <t>FY 2022 (9/1/21-6/30/22)</t>
  </si>
  <si>
    <t>FY 2023 (9/1/22-6/30/23)</t>
  </si>
  <si>
    <t>FY19 7/1/18-6/30/19 Ph.D./M.D. Program</t>
  </si>
  <si>
    <t>FY20 7/1/19-6/30/20 Ph.D./M.D. Program</t>
  </si>
  <si>
    <t>FY21 7/1/20-6/30/21 Ph.D./M.D. Program</t>
  </si>
  <si>
    <t>FY 2024 (9/1/23-6/30/24)</t>
  </si>
  <si>
    <t>FY 2025 (9/1/24-6/30/25)</t>
  </si>
  <si>
    <t>NIH F30, F31, F32 Stipend notice:</t>
  </si>
  <si>
    <t xml:space="preserve">NIH Grants Policy Statement: </t>
  </si>
  <si>
    <t>https://grants.nih.gov/grants/policy/nihgps/html5/section_11/11.3.8_allowable_and_unallowable_costs.htm</t>
  </si>
  <si>
    <t>FY 2026 (9/1/25-6/30/26)</t>
  </si>
  <si>
    <t>Pharm.D. Program Program Fees</t>
  </si>
  <si>
    <t>FY21 7/1/20-6/30/21 Ph.D./Pharm.D. Program</t>
  </si>
  <si>
    <t>SOM Disability Insurance (Fall Qtr only)</t>
  </si>
  <si>
    <t>SOM Professional Degree Fee</t>
  </si>
  <si>
    <t>SPPS Professional Degree Fee</t>
  </si>
  <si>
    <t>Postdoctoral Stipend (increase by one level each year) (see 4th)</t>
  </si>
  <si>
    <t>Predoctoral Stipend (do not escalate)</t>
  </si>
  <si>
    <t>FY 2027 (9/1/25-6/30/26)</t>
  </si>
  <si>
    <t>FY 2028 (9/1/25-6/30/26)</t>
  </si>
  <si>
    <t>FY 2027 (9/1/26-6/30/27)</t>
  </si>
  <si>
    <t>FY 2028 (9/1/27-6/30/28)</t>
  </si>
  <si>
    <t>FY22 9/1/21-6/30/22 Ph.D./M.D. Program</t>
  </si>
  <si>
    <t>FY23 9/1/22-6/30/23 Ph.D./M.D. Program</t>
  </si>
  <si>
    <t>FY24 9/1/23-6/30/24 Ph.D./M.D. Program</t>
  </si>
  <si>
    <t>FY25 9/1/24-6/30/25 Ph.D./M.D. Program</t>
  </si>
  <si>
    <t>FY26 9/1/25-6/30/26 Ph.D./M.D. Program</t>
  </si>
  <si>
    <t>FY27 9/1/26-6/30/27 Ph.D./M.D. Program</t>
  </si>
  <si>
    <t>FY28 9/1/27-6/30/28 Ph.D./M.D. Program</t>
  </si>
  <si>
    <t>NIH Rates</t>
  </si>
  <si>
    <t>NIH Childcare Costs for NRSAs:</t>
  </si>
  <si>
    <t>Childcare Costs (optional)</t>
  </si>
  <si>
    <t>Year 6</t>
  </si>
  <si>
    <r>
      <t xml:space="preserve">** </t>
    </r>
    <r>
      <rPr>
        <u/>
        <sz val="10"/>
        <color indexed="12"/>
        <rFont val="Calibri"/>
        <family val="2"/>
      </rPr>
      <t xml:space="preserve"> https://grad.ucsd.edu/financial/tuition-fees.html</t>
    </r>
  </si>
  <si>
    <t>** https://grad.ucsd.edu/financial/tuition-fees.html</t>
  </si>
  <si>
    <t>https://students.ucsd.edu/finances/fees/registration/2022-23/graduate.html</t>
  </si>
  <si>
    <t>Canyonview Recreation Facility Fee</t>
  </si>
  <si>
    <t>https://students.ucsd.edu/finances/fees/registration/2022-23/som.html</t>
  </si>
  <si>
    <t>FY 2024</t>
  </si>
  <si>
    <t>CAPS/Student Mental Health Fee</t>
  </si>
  <si>
    <t>FY 2029 (9/1/28-6/30/29)</t>
  </si>
  <si>
    <t>FY 2030 (9/1/29-6/30/30)</t>
  </si>
  <si>
    <t>FY29 9/1/28-6/30/29 Ph.D./M.D. Program</t>
  </si>
  <si>
    <t>FY30 9/1/29-6/30/30 Ph.D./M.D. Program</t>
  </si>
  <si>
    <t>https://students.ucsd.edu/finances/fees/registration/2023-24/pharmacy.html</t>
  </si>
  <si>
    <t>https://students.ucsd.edu/finances/fees/registration/2023-24/graduate.html</t>
  </si>
  <si>
    <t>FY25 9/1/24-6/30/25 Ph.D./Pharm.D. Program</t>
  </si>
  <si>
    <t>FY26 9/1/25-6/30/26 Ph.D./Pharm.D Program</t>
  </si>
  <si>
    <t>FY27 9/1/26-6/30/27 Ph.D./Pharm.D Program</t>
  </si>
  <si>
    <t>FY28 9/1/27-6/30/28 Ph.D./Pharm.D Program</t>
  </si>
  <si>
    <t>FY29 9/1/28-6/30/29 Ph.D./Pharm.D Program</t>
  </si>
  <si>
    <t>FY30 9/1/29-6/30/30 Ph.D./Pharm.D Program</t>
  </si>
  <si>
    <t>https://grants.nih.gov/grants/guide/notice-files/NOT-OD-24-104.html</t>
  </si>
  <si>
    <t>https://grants.nih.gov/grants/guide/notice-files/NOT-OD-24-116.html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</si>
</sst>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4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Verdana"/>
      <family val="2"/>
    </font>
    <font>
      <sz val="8"/>
      <name val="Verdana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u/>
      <sz val="10"/>
      <color indexed="12"/>
      <name val="Calibri"/>
      <family val="2"/>
    </font>
    <font>
      <b/>
      <sz val="14"/>
      <name val="Calibri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94">
    <xf numFmtId="0" fontId="0" fillId="0" borderId="0" xfId="0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5" fillId="0" borderId="0" xfId="0" applyNumberFormat="1" applyFont="1" applyAlignment="1">
      <alignment wrapText="1"/>
    </xf>
    <xf numFmtId="165" fontId="6" fillId="0" borderId="0" xfId="0" applyNumberFormat="1" applyFont="1" applyAlignment="1">
      <alignment horizontal="center"/>
    </xf>
    <xf numFmtId="164" fontId="5" fillId="0" borderId="0" xfId="0" applyNumberFormat="1" applyFont="1"/>
    <xf numFmtId="165" fontId="5" fillId="0" borderId="1" xfId="0" applyNumberFormat="1" applyFont="1" applyBorder="1"/>
    <xf numFmtId="165" fontId="5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164" fontId="7" fillId="0" borderId="0" xfId="1" applyNumberFormat="1" applyFont="1" applyAlignment="1" applyProtection="1"/>
    <xf numFmtId="164" fontId="6" fillId="0" borderId="0" xfId="1" applyNumberFormat="1" applyFont="1" applyAlignment="1" applyProtection="1"/>
    <xf numFmtId="164" fontId="6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165" fontId="0" fillId="0" borderId="1" xfId="0" applyNumberFormat="1" applyBorder="1" applyAlignment="1">
      <alignment wrapText="1"/>
    </xf>
    <xf numFmtId="165" fontId="10" fillId="0" borderId="0" xfId="0" applyNumberFormat="1" applyFont="1" applyAlignment="1">
      <alignment horizontal="center"/>
    </xf>
    <xf numFmtId="0" fontId="11" fillId="0" borderId="0" xfId="2"/>
    <xf numFmtId="0" fontId="12" fillId="0" borderId="0" xfId="2" applyFont="1"/>
    <xf numFmtId="0" fontId="12" fillId="0" borderId="0" xfId="2" applyFont="1" applyAlignment="1">
      <alignment wrapText="1"/>
    </xf>
    <xf numFmtId="0" fontId="11" fillId="0" borderId="0" xfId="2" applyAlignment="1">
      <alignment wrapText="1"/>
    </xf>
    <xf numFmtId="164" fontId="12" fillId="2" borderId="2" xfId="2" applyNumberFormat="1" applyFont="1" applyFill="1" applyBorder="1" applyAlignment="1">
      <alignment horizontal="center" wrapText="1"/>
    </xf>
    <xf numFmtId="164" fontId="12" fillId="2" borderId="0" xfId="2" applyNumberFormat="1" applyFont="1" applyFill="1" applyAlignment="1">
      <alignment horizontal="center" wrapText="1"/>
    </xf>
    <xf numFmtId="164" fontId="12" fillId="2" borderId="3" xfId="2" applyNumberFormat="1" applyFont="1" applyFill="1" applyBorder="1" applyAlignment="1">
      <alignment horizontal="center" wrapText="1"/>
    </xf>
    <xf numFmtId="0" fontId="12" fillId="2" borderId="1" xfId="2" applyFont="1" applyFill="1" applyBorder="1" applyAlignment="1">
      <alignment wrapText="1"/>
    </xf>
    <xf numFmtId="164" fontId="12" fillId="2" borderId="4" xfId="2" applyNumberFormat="1" applyFont="1" applyFill="1" applyBorder="1" applyAlignment="1">
      <alignment horizontal="center" wrapText="1"/>
    </xf>
    <xf numFmtId="164" fontId="12" fillId="2" borderId="5" xfId="2" applyNumberFormat="1" applyFont="1" applyFill="1" applyBorder="1" applyAlignment="1">
      <alignment horizontal="center" wrapText="1"/>
    </xf>
    <xf numFmtId="164" fontId="12" fillId="2" borderId="6" xfId="2" applyNumberFormat="1" applyFont="1" applyFill="1" applyBorder="1" applyAlignment="1">
      <alignment horizontal="center" wrapText="1"/>
    </xf>
    <xf numFmtId="164" fontId="11" fillId="0" borderId="1" xfId="2" applyNumberFormat="1" applyBorder="1"/>
    <xf numFmtId="164" fontId="11" fillId="0" borderId="0" xfId="2" applyNumberFormat="1"/>
    <xf numFmtId="0" fontId="10" fillId="0" borderId="0" xfId="0" applyFont="1"/>
    <xf numFmtId="164" fontId="11" fillId="2" borderId="2" xfId="2" applyNumberFormat="1" applyFill="1" applyBorder="1" applyAlignment="1">
      <alignment horizontal="center" wrapText="1"/>
    </xf>
    <xf numFmtId="164" fontId="11" fillId="2" borderId="0" xfId="2" applyNumberFormat="1" applyFill="1" applyAlignment="1">
      <alignment horizontal="center" wrapText="1"/>
    </xf>
    <xf numFmtId="164" fontId="11" fillId="2" borderId="3" xfId="2" applyNumberFormat="1" applyFill="1" applyBorder="1" applyAlignment="1">
      <alignment horizontal="center" wrapText="1"/>
    </xf>
    <xf numFmtId="164" fontId="11" fillId="0" borderId="2" xfId="2" applyNumberFormat="1" applyBorder="1" applyAlignment="1">
      <alignment horizontal="center" wrapText="1"/>
    </xf>
    <xf numFmtId="164" fontId="11" fillId="0" borderId="0" xfId="2" applyNumberFormat="1" applyAlignment="1">
      <alignment horizontal="center" wrapText="1"/>
    </xf>
    <xf numFmtId="164" fontId="11" fillId="0" borderId="3" xfId="2" applyNumberFormat="1" applyBorder="1" applyAlignment="1">
      <alignment horizontal="center" wrapText="1"/>
    </xf>
    <xf numFmtId="164" fontId="11" fillId="2" borderId="1" xfId="2" applyNumberFormat="1" applyFill="1" applyBorder="1"/>
    <xf numFmtId="164" fontId="11" fillId="2" borderId="2" xfId="2" applyNumberFormat="1" applyFill="1" applyBorder="1"/>
    <xf numFmtId="164" fontId="11" fillId="2" borderId="0" xfId="2" applyNumberFormat="1" applyFill="1"/>
    <xf numFmtId="164" fontId="11" fillId="2" borderId="3" xfId="2" applyNumberFormat="1" applyFill="1" applyBorder="1"/>
    <xf numFmtId="164" fontId="11" fillId="0" borderId="2" xfId="2" applyNumberFormat="1" applyBorder="1"/>
    <xf numFmtId="164" fontId="11" fillId="0" borderId="3" xfId="2" applyNumberFormat="1" applyBorder="1"/>
    <xf numFmtId="164" fontId="12" fillId="0" borderId="2" xfId="2" applyNumberFormat="1" applyFont="1" applyBorder="1" applyAlignment="1">
      <alignment horizontal="center" wrapText="1"/>
    </xf>
    <xf numFmtId="164" fontId="12" fillId="0" borderId="0" xfId="2" applyNumberFormat="1" applyFont="1" applyAlignment="1">
      <alignment horizontal="center" wrapText="1"/>
    </xf>
    <xf numFmtId="164" fontId="12" fillId="0" borderId="3" xfId="2" applyNumberFormat="1" applyFont="1" applyBorder="1" applyAlignment="1">
      <alignment horizontal="center" wrapText="1"/>
    </xf>
    <xf numFmtId="0" fontId="13" fillId="0" borderId="7" xfId="0" applyFont="1" applyBorder="1"/>
    <xf numFmtId="0" fontId="13" fillId="0" borderId="8" xfId="0" applyFont="1" applyBorder="1"/>
    <xf numFmtId="0" fontId="13" fillId="0" borderId="2" xfId="0" applyFont="1" applyBorder="1"/>
    <xf numFmtId="0" fontId="13" fillId="0" borderId="0" xfId="0" applyFont="1"/>
    <xf numFmtId="164" fontId="13" fillId="0" borderId="0" xfId="0" applyNumberFormat="1" applyFont="1"/>
    <xf numFmtId="164" fontId="13" fillId="0" borderId="3" xfId="0" applyNumberFormat="1" applyFont="1" applyBorder="1"/>
    <xf numFmtId="0" fontId="13" fillId="0" borderId="9" xfId="0" applyFont="1" applyBorder="1"/>
    <xf numFmtId="0" fontId="12" fillId="2" borderId="4" xfId="0" applyFont="1" applyFill="1" applyBorder="1"/>
    <xf numFmtId="164" fontId="12" fillId="2" borderId="5" xfId="0" applyNumberFormat="1" applyFont="1" applyFill="1" applyBorder="1" applyAlignment="1">
      <alignment horizontal="center" wrapText="1"/>
    </xf>
    <xf numFmtId="0" fontId="12" fillId="2" borderId="5" xfId="0" applyFont="1" applyFill="1" applyBorder="1"/>
    <xf numFmtId="164" fontId="12" fillId="2" borderId="6" xfId="0" applyNumberFormat="1" applyFont="1" applyFill="1" applyBorder="1" applyAlignment="1">
      <alignment horizontal="center" wrapText="1"/>
    </xf>
    <xf numFmtId="164" fontId="13" fillId="0" borderId="0" xfId="2" applyNumberFormat="1" applyFont="1"/>
    <xf numFmtId="0" fontId="13" fillId="0" borderId="0" xfId="2" applyFont="1"/>
    <xf numFmtId="164" fontId="13" fillId="0" borderId="10" xfId="2" applyNumberFormat="1" applyFont="1" applyBorder="1"/>
    <xf numFmtId="0" fontId="13" fillId="0" borderId="10" xfId="2" applyFont="1" applyBorder="1"/>
    <xf numFmtId="164" fontId="13" fillId="0" borderId="8" xfId="0" applyNumberFormat="1" applyFont="1" applyBorder="1"/>
    <xf numFmtId="164" fontId="13" fillId="0" borderId="11" xfId="0" applyNumberFormat="1" applyFont="1" applyBorder="1"/>
    <xf numFmtId="164" fontId="13" fillId="0" borderId="3" xfId="2" applyNumberFormat="1" applyFont="1" applyBorder="1"/>
    <xf numFmtId="164" fontId="13" fillId="0" borderId="12" xfId="2" applyNumberFormat="1" applyFont="1" applyBorder="1"/>
    <xf numFmtId="0" fontId="0" fillId="0" borderId="0" xfId="0" applyAlignment="1">
      <alignment vertical="top"/>
    </xf>
    <xf numFmtId="164" fontId="13" fillId="0" borderId="8" xfId="2" applyNumberFormat="1" applyFont="1" applyBorder="1"/>
    <xf numFmtId="0" fontId="13" fillId="0" borderId="8" xfId="2" applyFont="1" applyBorder="1"/>
    <xf numFmtId="164" fontId="13" fillId="0" borderId="11" xfId="2" applyNumberFormat="1" applyFont="1" applyBorder="1"/>
    <xf numFmtId="164" fontId="13" fillId="0" borderId="10" xfId="0" applyNumberFormat="1" applyFont="1" applyBorder="1"/>
    <xf numFmtId="164" fontId="13" fillId="0" borderId="12" xfId="0" applyNumberFormat="1" applyFont="1" applyBorder="1"/>
    <xf numFmtId="0" fontId="10" fillId="0" borderId="0" xfId="0" applyFont="1" applyAlignment="1">
      <alignment wrapText="1"/>
    </xf>
    <xf numFmtId="0" fontId="2" fillId="0" borderId="0" xfId="2" applyFont="1"/>
    <xf numFmtId="0" fontId="3" fillId="0" borderId="0" xfId="1" applyAlignment="1" applyProtection="1"/>
    <xf numFmtId="0" fontId="2" fillId="0" borderId="0" xfId="2" applyFont="1" applyFill="1"/>
    <xf numFmtId="0" fontId="3" fillId="0" borderId="0" xfId="1" applyAlignment="1" applyProtection="1">
      <alignment horizontal="left"/>
    </xf>
    <xf numFmtId="0" fontId="1" fillId="0" borderId="0" xfId="2" applyFont="1"/>
    <xf numFmtId="164" fontId="11" fillId="0" borderId="0" xfId="2" applyNumberFormat="1" applyFill="1"/>
    <xf numFmtId="164" fontId="13" fillId="0" borderId="0" xfId="2" applyNumberFormat="1" applyFont="1" applyBorder="1"/>
    <xf numFmtId="0" fontId="13" fillId="0" borderId="0" xfId="2" applyFont="1" applyBorder="1"/>
    <xf numFmtId="0" fontId="11" fillId="0" borderId="0" xfId="2" applyBorder="1"/>
    <xf numFmtId="0" fontId="3" fillId="0" borderId="0" xfId="1" applyAlignment="1" applyProtection="1">
      <alignment horizontal="left"/>
    </xf>
    <xf numFmtId="0" fontId="0" fillId="0" borderId="0" xfId="0" applyAlignment="1">
      <alignment horizontal="left"/>
    </xf>
    <xf numFmtId="0" fontId="3" fillId="0" borderId="0" xfId="1" applyAlignment="1" applyProtection="1">
      <alignment horizontal="left" vertical="top" wrapText="1"/>
    </xf>
    <xf numFmtId="0" fontId="3" fillId="0" borderId="0" xfId="1" applyAlignment="1" applyProtection="1">
      <alignment horizontal="center"/>
    </xf>
    <xf numFmtId="164" fontId="12" fillId="2" borderId="7" xfId="2" applyNumberFormat="1" applyFont="1" applyFill="1" applyBorder="1" applyAlignment="1">
      <alignment horizontal="center"/>
    </xf>
    <xf numFmtId="164" fontId="12" fillId="2" borderId="8" xfId="2" applyNumberFormat="1" applyFont="1" applyFill="1" applyBorder="1" applyAlignment="1">
      <alignment horizontal="center"/>
    </xf>
    <xf numFmtId="164" fontId="12" fillId="2" borderId="11" xfId="2" applyNumberFormat="1" applyFont="1" applyFill="1" applyBorder="1" applyAlignment="1">
      <alignment horizontal="center"/>
    </xf>
    <xf numFmtId="0" fontId="12" fillId="2" borderId="7" xfId="2" applyFont="1" applyFill="1" applyBorder="1" applyAlignment="1">
      <alignment horizontal="center"/>
    </xf>
    <xf numFmtId="0" fontId="12" fillId="2" borderId="8" xfId="2" applyFont="1" applyFill="1" applyBorder="1" applyAlignment="1">
      <alignment horizontal="center"/>
    </xf>
    <xf numFmtId="0" fontId="12" fillId="2" borderId="11" xfId="2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gs.ucsd.edu/FinancialSupport/Pages/Tuition_Fees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gs.ucsd.edu/FinancialSupport/Pages/Tuition_Fees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grants.nih.gov/grants/policy/nihgps/html5/section_11/11.3.8_allowable_and_unallowable_costs.htm" TargetMode="External"/><Relationship Id="rId2" Type="http://schemas.openxmlformats.org/officeDocument/2006/relationships/hyperlink" Target="https://researchtraining.nih.gov/resources/faq" TargetMode="External"/><Relationship Id="rId1" Type="http://schemas.openxmlformats.org/officeDocument/2006/relationships/hyperlink" Target="http://grants.nih.gov/grants/guide/notice-files/NOT-OD-10-073.html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grants.nih.gov/grants/guide/notice-files/NOT-OD-24-104.html" TargetMode="External"/><Relationship Id="rId4" Type="http://schemas.openxmlformats.org/officeDocument/2006/relationships/hyperlink" Target="https://grants.nih.gov/grants/guide/notice-files/NOT-OD-24-116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students.ucsd.edu/finances/fees/registration/2022-23/som.html" TargetMode="External"/><Relationship Id="rId1" Type="http://schemas.openxmlformats.org/officeDocument/2006/relationships/hyperlink" Target="https://students.ucsd.edu/finances/fees/registration/2022-23/graduate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students.ucsd.edu/finances/fees/registration/2023-24/pharmacy.html" TargetMode="External"/><Relationship Id="rId1" Type="http://schemas.openxmlformats.org/officeDocument/2006/relationships/hyperlink" Target="https://students.ucsd.edu/finances/fees/registration/2023-24/gradu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view="pageLayout" zoomScale="120" zoomScaleNormal="100" zoomScalePageLayoutView="120" workbookViewId="0">
      <selection activeCell="B4" sqref="B4"/>
    </sheetView>
  </sheetViews>
  <sheetFormatPr defaultColWidth="9.375" defaultRowHeight="42.95" customHeight="1" x14ac:dyDescent="0.2"/>
  <cols>
    <col min="1" max="1" width="19.625" style="7" customWidth="1"/>
    <col min="2" max="8" width="9.25" style="11" customWidth="1"/>
    <col min="9" max="9" width="19.625" style="9" customWidth="1"/>
    <col min="10" max="15" width="9.375" style="9" customWidth="1"/>
    <col min="16" max="16" width="19.625" style="9" customWidth="1"/>
    <col min="17" max="22" width="9.375" style="9" customWidth="1"/>
    <col min="23" max="23" width="19.625" style="9" customWidth="1"/>
    <col min="24" max="29" width="9.375" style="9" customWidth="1"/>
    <col min="30" max="30" width="19.625" style="9" customWidth="1"/>
    <col min="31" max="36" width="9.375" style="9" customWidth="1"/>
    <col min="37" max="37" width="19.625" style="9" customWidth="1"/>
    <col min="38" max="43" width="9.375" style="9" customWidth="1"/>
    <col min="44" max="44" width="19.625" style="9" customWidth="1"/>
    <col min="45" max="50" width="9.375" style="9" customWidth="1"/>
    <col min="51" max="51" width="19.625" style="9" customWidth="1"/>
    <col min="52" max="57" width="9.375" style="9" customWidth="1"/>
    <col min="58" max="58" width="19.625" style="9" customWidth="1"/>
    <col min="59" max="64" width="9.375" style="9" customWidth="1"/>
    <col min="65" max="65" width="19.625" style="9" customWidth="1"/>
    <col min="66" max="71" width="9.375" style="9" customWidth="1"/>
    <col min="72" max="72" width="19.625" style="9" customWidth="1"/>
    <col min="73" max="78" width="9.375" style="9" customWidth="1"/>
    <col min="79" max="79" width="19.625" style="9" customWidth="1"/>
    <col min="80" max="85" width="9.375" style="9" customWidth="1"/>
    <col min="86" max="86" width="19.625" style="9" customWidth="1"/>
    <col min="87" max="92" width="9.375" style="9" customWidth="1"/>
    <col min="93" max="93" width="19.625" style="9" customWidth="1"/>
    <col min="94" max="99" width="9.375" style="9" customWidth="1"/>
    <col min="100" max="100" width="19.625" style="9" customWidth="1"/>
    <col min="101" max="106" width="9.375" style="9" customWidth="1"/>
    <col min="107" max="107" width="19.625" style="9" customWidth="1"/>
    <col min="108" max="113" width="9.375" style="9" customWidth="1"/>
    <col min="114" max="114" width="19.625" style="9" customWidth="1"/>
    <col min="115" max="120" width="9.375" style="9" customWidth="1"/>
    <col min="121" max="121" width="19.625" style="9" customWidth="1"/>
    <col min="122" max="127" width="9.375" style="9" customWidth="1"/>
    <col min="128" max="128" width="19.625" style="9" customWidth="1"/>
    <col min="129" max="134" width="9.375" style="9" customWidth="1"/>
    <col min="135" max="135" width="19.625" style="9" customWidth="1"/>
    <col min="136" max="141" width="9.375" style="9" customWidth="1"/>
    <col min="142" max="142" width="19.625" style="9" customWidth="1"/>
    <col min="143" max="148" width="9.375" style="9" customWidth="1"/>
    <col min="149" max="149" width="19.625" style="9" customWidth="1"/>
    <col min="150" max="155" width="9.375" style="9" customWidth="1"/>
    <col min="156" max="156" width="19.625" style="9" customWidth="1"/>
    <col min="157" max="162" width="9.375" style="9" customWidth="1"/>
    <col min="163" max="163" width="19.625" style="9" customWidth="1"/>
    <col min="164" max="169" width="9.375" style="9" customWidth="1"/>
    <col min="170" max="170" width="19.625" style="9" customWidth="1"/>
    <col min="171" max="176" width="9.375" style="9" customWidth="1"/>
    <col min="177" max="177" width="19.625" style="9" customWidth="1"/>
    <col min="178" max="183" width="9.375" style="9" customWidth="1"/>
    <col min="184" max="184" width="19.625" style="9" customWidth="1"/>
    <col min="185" max="190" width="9.375" style="9" customWidth="1"/>
    <col min="191" max="191" width="19.625" style="9" customWidth="1"/>
    <col min="192" max="197" width="9.375" style="9" customWidth="1"/>
    <col min="198" max="198" width="19.625" style="9" customWidth="1"/>
    <col min="199" max="204" width="9.375" style="9" customWidth="1"/>
    <col min="205" max="205" width="19.625" style="9" customWidth="1"/>
    <col min="206" max="211" width="9.375" style="9" customWidth="1"/>
    <col min="212" max="212" width="19.625" style="9" customWidth="1"/>
    <col min="213" max="218" width="9.375" style="9" customWidth="1"/>
    <col min="219" max="219" width="19.625" style="9" customWidth="1"/>
    <col min="220" max="225" width="9.375" style="9" customWidth="1"/>
    <col min="226" max="226" width="19.625" style="9" customWidth="1"/>
    <col min="227" max="232" width="9.375" style="9" customWidth="1"/>
    <col min="233" max="233" width="19.625" style="9" customWidth="1"/>
    <col min="234" max="239" width="9.375" style="9" customWidth="1"/>
    <col min="240" max="240" width="19.625" style="9" customWidth="1"/>
    <col min="241" max="246" width="9.375" style="9" customWidth="1"/>
    <col min="247" max="247" width="19.625" style="9" customWidth="1"/>
    <col min="248" max="253" width="9.375" style="9" customWidth="1"/>
    <col min="254" max="254" width="19.625" style="9" customWidth="1"/>
    <col min="255" max="16384" width="9.375" style="9"/>
  </cols>
  <sheetData>
    <row r="1" spans="1:8" ht="42.95" customHeight="1" x14ac:dyDescent="0.3">
      <c r="A1" s="17" t="s">
        <v>26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95</v>
      </c>
      <c r="H1" s="13" t="s">
        <v>7</v>
      </c>
    </row>
    <row r="3" spans="1:8" ht="42.95" customHeight="1" x14ac:dyDescent="0.2">
      <c r="A3" s="7" t="s">
        <v>80</v>
      </c>
      <c r="B3" s="10">
        <f>SUM('NRSA Stipend &amp; Allowances'!C4)</f>
        <v>28224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f t="shared" ref="H3:H9" si="0">SUM(B3:G3)</f>
        <v>28224</v>
      </c>
    </row>
    <row r="4" spans="1:8" ht="42.95" customHeight="1" x14ac:dyDescent="0.2">
      <c r="A4" s="7" t="s">
        <v>14</v>
      </c>
      <c r="B4" s="10">
        <v>4750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f t="shared" si="0"/>
        <v>4750</v>
      </c>
    </row>
    <row r="5" spans="1:8" ht="42.95" customHeight="1" x14ac:dyDescent="0.2">
      <c r="A5" s="7" t="s">
        <v>94</v>
      </c>
      <c r="B5" s="10">
        <v>3000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f t="shared" si="0"/>
        <v>3000</v>
      </c>
    </row>
    <row r="6" spans="1:8" ht="42.95" customHeight="1" x14ac:dyDescent="0.2">
      <c r="A6" s="7" t="s">
        <v>13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f t="shared" si="0"/>
        <v>0</v>
      </c>
    </row>
    <row r="7" spans="1:8" ht="42.95" customHeight="1" x14ac:dyDescent="0.2">
      <c r="A7" s="7" t="s">
        <v>15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f t="shared" si="0"/>
        <v>0</v>
      </c>
    </row>
    <row r="8" spans="1:8" ht="42.95" customHeight="1" x14ac:dyDescent="0.2">
      <c r="A8" s="7" t="s">
        <v>20</v>
      </c>
      <c r="B8" s="10">
        <f t="shared" ref="B8:G8" si="1">B6-B7</f>
        <v>0</v>
      </c>
      <c r="C8" s="10">
        <f t="shared" si="1"/>
        <v>0</v>
      </c>
      <c r="D8" s="10">
        <f t="shared" si="1"/>
        <v>0</v>
      </c>
      <c r="E8" s="10">
        <f t="shared" si="1"/>
        <v>0</v>
      </c>
      <c r="F8" s="10">
        <f t="shared" si="1"/>
        <v>0</v>
      </c>
      <c r="G8" s="10">
        <f t="shared" si="1"/>
        <v>0</v>
      </c>
      <c r="H8" s="10">
        <f t="shared" si="0"/>
        <v>0</v>
      </c>
    </row>
    <row r="9" spans="1:8" ht="42.95" customHeight="1" x14ac:dyDescent="0.2">
      <c r="A9" s="7" t="s">
        <v>8</v>
      </c>
      <c r="B9" s="10">
        <f t="shared" ref="B9:G9" si="2">SUM(B3:B8)</f>
        <v>35974</v>
      </c>
      <c r="C9" s="10">
        <f t="shared" si="2"/>
        <v>0</v>
      </c>
      <c r="D9" s="10">
        <f t="shared" si="2"/>
        <v>0</v>
      </c>
      <c r="E9" s="10">
        <f t="shared" si="2"/>
        <v>0</v>
      </c>
      <c r="F9" s="10">
        <f t="shared" si="2"/>
        <v>0</v>
      </c>
      <c r="G9" s="10">
        <f t="shared" si="2"/>
        <v>0</v>
      </c>
      <c r="H9" s="10">
        <f t="shared" si="0"/>
        <v>35974</v>
      </c>
    </row>
    <row r="11" spans="1:8" ht="42.95" customHeight="1" x14ac:dyDescent="0.2">
      <c r="A11" s="7" t="s">
        <v>9</v>
      </c>
      <c r="B11" s="10">
        <f>H9</f>
        <v>35974</v>
      </c>
    </row>
    <row r="13" spans="1:8" s="12" customFormat="1" ht="26.25" customHeight="1" x14ac:dyDescent="0.2">
      <c r="A13" s="12" t="s">
        <v>30</v>
      </c>
    </row>
    <row r="14" spans="1:8" s="14" customFormat="1" ht="26.25" customHeight="1" x14ac:dyDescent="0.2">
      <c r="A14" s="14" t="s">
        <v>97</v>
      </c>
    </row>
    <row r="15" spans="1:8" ht="26.25" customHeight="1" x14ac:dyDescent="0.2">
      <c r="A15" s="16" t="s">
        <v>21</v>
      </c>
    </row>
  </sheetData>
  <phoneticPr fontId="4"/>
  <hyperlinks>
    <hyperlink ref="A14" r:id="rId1" display="http://ogs.ucsd.edu/FinancialSupport/Pages/Tuition_Fees.aspx" xr:uid="{00000000-0004-0000-0000-000000000000}"/>
  </hyperlinks>
  <pageMargins left="0.5" right="0.5" top="1" bottom="1" header="0.5" footer="0.5"/>
  <pageSetup orientation="portrait" horizontalDpi="4294967292" verticalDpi="4294967292" r:id="rId2"/>
  <headerFooter alignWithMargins="0">
    <oddHeader>&amp;L&amp;"Verdana,Bold"&amp;12NRSA BUDGET WORKSHEET For Dual-Degree Applicants</oddHeader>
    <oddFooter>&amp;RHSSPPO 2/10/2023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view="pageLayout" topLeftCell="A4" zoomScale="90" zoomScaleNormal="100" zoomScalePageLayoutView="90" workbookViewId="0">
      <selection activeCell="B6" sqref="B6"/>
    </sheetView>
  </sheetViews>
  <sheetFormatPr defaultColWidth="10.75" defaultRowHeight="42.95" customHeight="1" x14ac:dyDescent="0.2"/>
  <cols>
    <col min="1" max="1" width="19.625" style="7" customWidth="1"/>
    <col min="2" max="7" width="9.375" style="11" customWidth="1"/>
    <col min="8" max="16384" width="10.75" style="9"/>
  </cols>
  <sheetData>
    <row r="1" spans="1:7" ht="42.95" customHeight="1" x14ac:dyDescent="0.3">
      <c r="A1" s="17" t="s">
        <v>27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7</v>
      </c>
    </row>
    <row r="3" spans="1:7" ht="42.95" customHeight="1" x14ac:dyDescent="0.2">
      <c r="A3" s="7" t="s">
        <v>80</v>
      </c>
      <c r="B3" s="10">
        <f>SUM('NRSA Stipend &amp; Allowances'!C4)</f>
        <v>28224</v>
      </c>
      <c r="C3" s="10">
        <v>0</v>
      </c>
      <c r="D3" s="10">
        <v>0</v>
      </c>
      <c r="E3" s="10">
        <v>0</v>
      </c>
      <c r="F3" s="10">
        <v>0</v>
      </c>
      <c r="G3" s="10">
        <f t="shared" ref="G3:G9" si="0">SUM(B3:F3)</f>
        <v>28224</v>
      </c>
    </row>
    <row r="4" spans="1:7" ht="42.95" customHeight="1" x14ac:dyDescent="0.2">
      <c r="A4" s="7" t="s">
        <v>14</v>
      </c>
      <c r="B4" s="10">
        <v>4750</v>
      </c>
      <c r="C4" s="10">
        <v>0</v>
      </c>
      <c r="D4" s="10">
        <v>0</v>
      </c>
      <c r="E4" s="10">
        <v>0</v>
      </c>
      <c r="F4" s="10">
        <v>0</v>
      </c>
      <c r="G4" s="10">
        <f t="shared" si="0"/>
        <v>4750</v>
      </c>
    </row>
    <row r="5" spans="1:7" ht="42.95" customHeight="1" x14ac:dyDescent="0.2">
      <c r="A5" s="7" t="s">
        <v>94</v>
      </c>
      <c r="B5" s="10">
        <v>3000</v>
      </c>
      <c r="C5" s="10">
        <v>0</v>
      </c>
      <c r="D5" s="10">
        <v>0</v>
      </c>
      <c r="E5" s="10">
        <v>0</v>
      </c>
      <c r="F5" s="10">
        <v>0</v>
      </c>
      <c r="G5" s="10">
        <f t="shared" si="0"/>
        <v>3000</v>
      </c>
    </row>
    <row r="6" spans="1:7" ht="42.95" customHeight="1" x14ac:dyDescent="0.2">
      <c r="A6" s="7" t="s">
        <v>18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f t="shared" si="0"/>
        <v>0</v>
      </c>
    </row>
    <row r="7" spans="1:7" ht="42.95" customHeight="1" x14ac:dyDescent="0.2">
      <c r="A7" s="7" t="s">
        <v>15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f t="shared" si="0"/>
        <v>0</v>
      </c>
    </row>
    <row r="8" spans="1:7" ht="42.95" customHeight="1" x14ac:dyDescent="0.2">
      <c r="A8" s="7" t="s">
        <v>16</v>
      </c>
      <c r="B8" s="10">
        <f>B6-B7</f>
        <v>0</v>
      </c>
      <c r="C8" s="10">
        <f>C6-C7</f>
        <v>0</v>
      </c>
      <c r="D8" s="10">
        <f>D6-D7</f>
        <v>0</v>
      </c>
      <c r="E8" s="10">
        <f>E6-E7</f>
        <v>0</v>
      </c>
      <c r="F8" s="10">
        <f>F6-F7</f>
        <v>0</v>
      </c>
      <c r="G8" s="10">
        <f t="shared" si="0"/>
        <v>0</v>
      </c>
    </row>
    <row r="9" spans="1:7" ht="42.95" customHeight="1" x14ac:dyDescent="0.2">
      <c r="A9" s="7" t="s">
        <v>8</v>
      </c>
      <c r="B9" s="10">
        <f>SUM(B3:B8)</f>
        <v>35974</v>
      </c>
      <c r="C9" s="10">
        <f>SUM(C3:C8)</f>
        <v>0</v>
      </c>
      <c r="D9" s="10">
        <f>SUM(D3:D8)</f>
        <v>0</v>
      </c>
      <c r="E9" s="10">
        <f>SUM(E3:E8)</f>
        <v>0</v>
      </c>
      <c r="F9" s="10">
        <f>SUM(F3:F8)</f>
        <v>0</v>
      </c>
      <c r="G9" s="10">
        <f t="shared" si="0"/>
        <v>35974</v>
      </c>
    </row>
    <row r="11" spans="1:7" ht="42.95" customHeight="1" x14ac:dyDescent="0.2">
      <c r="A11" s="7" t="s">
        <v>9</v>
      </c>
      <c r="B11" s="10">
        <f>G9</f>
        <v>35974</v>
      </c>
    </row>
    <row r="13" spans="1:7" ht="26.25" customHeight="1" x14ac:dyDescent="0.2">
      <c r="A13" s="12" t="s">
        <v>30</v>
      </c>
    </row>
    <row r="14" spans="1:7" ht="26.25" customHeight="1" x14ac:dyDescent="0.2">
      <c r="A14" s="14" t="s">
        <v>96</v>
      </c>
    </row>
    <row r="15" spans="1:7" ht="26.25" customHeight="1" x14ac:dyDescent="0.2">
      <c r="A15" s="12" t="s">
        <v>22</v>
      </c>
    </row>
  </sheetData>
  <phoneticPr fontId="4" type="noConversion"/>
  <hyperlinks>
    <hyperlink ref="A14" r:id="rId1" display="http://ogs.ucsd.edu/FinancialSupport/Pages/Tuition_Fees.aspx" xr:uid="{00000000-0004-0000-0100-000000000000}"/>
  </hyperlinks>
  <pageMargins left="0.5" right="0.5" top="1" bottom="1" header="0.75" footer="0.5"/>
  <pageSetup orientation="portrait" horizontalDpi="4294967292" verticalDpi="4294967292" r:id="rId2"/>
  <headerFooter alignWithMargins="0">
    <oddHeader>&amp;L&amp;"Verdana,Bold"&amp;12NRSA BUDGET WORKSHEET FOR PREDOCTORAL APPLICANTS</oddHeader>
    <oddFooter>&amp;RHSSPPO 2/10/2023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view="pageLayout" topLeftCell="A4" zoomScaleNormal="100" workbookViewId="0">
      <selection activeCell="B6" sqref="B6"/>
    </sheetView>
  </sheetViews>
  <sheetFormatPr defaultColWidth="9.375" defaultRowHeight="42.95" customHeight="1" x14ac:dyDescent="0.2"/>
  <cols>
    <col min="1" max="1" width="19.625" style="7" customWidth="1"/>
    <col min="2" max="5" width="9.375" style="11" customWidth="1"/>
    <col min="6" max="6" width="19.625" style="9" customWidth="1"/>
    <col min="7" max="12" width="9.375" style="9" customWidth="1"/>
    <col min="13" max="13" width="19.625" style="9" customWidth="1"/>
    <col min="14" max="19" width="9.375" style="9" customWidth="1"/>
    <col min="20" max="20" width="19.625" style="9" customWidth="1"/>
    <col min="21" max="26" width="9.375" style="9" customWidth="1"/>
    <col min="27" max="27" width="19.625" style="9" customWidth="1"/>
    <col min="28" max="33" width="9.375" style="9" customWidth="1"/>
    <col min="34" max="34" width="19.625" style="9" customWidth="1"/>
    <col min="35" max="40" width="9.375" style="9" customWidth="1"/>
    <col min="41" max="41" width="19.625" style="9" customWidth="1"/>
    <col min="42" max="47" width="9.375" style="9" customWidth="1"/>
    <col min="48" max="48" width="19.625" style="9" customWidth="1"/>
    <col min="49" max="54" width="9.375" style="9" customWidth="1"/>
    <col min="55" max="55" width="19.625" style="9" customWidth="1"/>
    <col min="56" max="61" width="9.375" style="9" customWidth="1"/>
    <col min="62" max="62" width="19.625" style="9" customWidth="1"/>
    <col min="63" max="68" width="9.375" style="9" customWidth="1"/>
    <col min="69" max="69" width="19.625" style="9" customWidth="1"/>
    <col min="70" max="75" width="9.375" style="9" customWidth="1"/>
    <col min="76" max="76" width="19.625" style="9" customWidth="1"/>
    <col min="77" max="82" width="9.375" style="9" customWidth="1"/>
    <col min="83" max="83" width="19.625" style="9" customWidth="1"/>
    <col min="84" max="89" width="9.375" style="9" customWidth="1"/>
    <col min="90" max="90" width="19.625" style="9" customWidth="1"/>
    <col min="91" max="96" width="9.375" style="9" customWidth="1"/>
    <col min="97" max="97" width="19.625" style="9" customWidth="1"/>
    <col min="98" max="103" width="9.375" style="9" customWidth="1"/>
    <col min="104" max="104" width="19.625" style="9" customWidth="1"/>
    <col min="105" max="110" width="9.375" style="9" customWidth="1"/>
    <col min="111" max="111" width="19.625" style="9" customWidth="1"/>
    <col min="112" max="117" width="9.375" style="9" customWidth="1"/>
    <col min="118" max="118" width="19.625" style="9" customWidth="1"/>
    <col min="119" max="124" width="9.375" style="9" customWidth="1"/>
    <col min="125" max="125" width="19.625" style="9" customWidth="1"/>
    <col min="126" max="131" width="9.375" style="9" customWidth="1"/>
    <col min="132" max="132" width="19.625" style="9" customWidth="1"/>
    <col min="133" max="138" width="9.375" style="9" customWidth="1"/>
    <col min="139" max="139" width="19.625" style="9" customWidth="1"/>
    <col min="140" max="145" width="9.375" style="9" customWidth="1"/>
    <col min="146" max="146" width="19.625" style="9" customWidth="1"/>
    <col min="147" max="152" width="9.375" style="9" customWidth="1"/>
    <col min="153" max="153" width="19.625" style="9" customWidth="1"/>
    <col min="154" max="159" width="9.375" style="9" customWidth="1"/>
    <col min="160" max="160" width="19.625" style="9" customWidth="1"/>
    <col min="161" max="166" width="9.375" style="9" customWidth="1"/>
    <col min="167" max="167" width="19.625" style="9" customWidth="1"/>
    <col min="168" max="173" width="9.375" style="9" customWidth="1"/>
    <col min="174" max="174" width="19.625" style="9" customWidth="1"/>
    <col min="175" max="180" width="9.375" style="9" customWidth="1"/>
    <col min="181" max="181" width="19.625" style="9" customWidth="1"/>
    <col min="182" max="187" width="9.375" style="9" customWidth="1"/>
    <col min="188" max="188" width="19.625" style="9" customWidth="1"/>
    <col min="189" max="194" width="9.375" style="9" customWidth="1"/>
    <col min="195" max="195" width="19.625" style="9" customWidth="1"/>
    <col min="196" max="201" width="9.375" style="9" customWidth="1"/>
    <col min="202" max="202" width="19.625" style="9" customWidth="1"/>
    <col min="203" max="208" width="9.375" style="9" customWidth="1"/>
    <col min="209" max="209" width="19.625" style="9" customWidth="1"/>
    <col min="210" max="215" width="9.375" style="9" customWidth="1"/>
    <col min="216" max="216" width="19.625" style="9" customWidth="1"/>
    <col min="217" max="222" width="9.375" style="9" customWidth="1"/>
    <col min="223" max="223" width="19.625" style="9" customWidth="1"/>
    <col min="224" max="229" width="9.375" style="9" customWidth="1"/>
    <col min="230" max="230" width="19.625" style="9" customWidth="1"/>
    <col min="231" max="236" width="9.375" style="9" customWidth="1"/>
    <col min="237" max="237" width="19.625" style="9" customWidth="1"/>
    <col min="238" max="243" width="9.375" style="9" customWidth="1"/>
    <col min="244" max="244" width="19.625" style="9" customWidth="1"/>
    <col min="245" max="250" width="9.375" style="9" customWidth="1"/>
    <col min="251" max="251" width="19.625" style="9" customWidth="1"/>
    <col min="252" max="16384" width="9.375" style="9"/>
  </cols>
  <sheetData>
    <row r="1" spans="1:7" ht="42.95" customHeight="1" x14ac:dyDescent="0.3">
      <c r="A1" s="17" t="s">
        <v>25</v>
      </c>
      <c r="B1" s="8" t="s">
        <v>0</v>
      </c>
      <c r="C1" s="8" t="s">
        <v>1</v>
      </c>
      <c r="D1" s="8" t="s">
        <v>2</v>
      </c>
      <c r="E1" s="8" t="s">
        <v>7</v>
      </c>
    </row>
    <row r="3" spans="1:7" ht="42.95" customHeight="1" x14ac:dyDescent="0.2">
      <c r="A3" s="7" t="s">
        <v>79</v>
      </c>
      <c r="B3" s="10">
        <v>0</v>
      </c>
      <c r="C3" s="10">
        <v>0</v>
      </c>
      <c r="D3" s="10">
        <v>0</v>
      </c>
      <c r="E3" s="10">
        <f>SUM(B3:D3)</f>
        <v>0</v>
      </c>
    </row>
    <row r="4" spans="1:7" ht="42.95" customHeight="1" x14ac:dyDescent="0.2">
      <c r="A4" s="7" t="s">
        <v>14</v>
      </c>
      <c r="B4" s="10">
        <v>12400</v>
      </c>
      <c r="C4" s="10">
        <f>SUM('NRSA Stipend &amp; Allowances'!D19)</f>
        <v>0</v>
      </c>
      <c r="D4" s="10">
        <f>SUM('NRSA Stipend &amp; Allowances'!E19)</f>
        <v>0</v>
      </c>
      <c r="E4" s="10">
        <f>SUM(B4:D4)</f>
        <v>12400</v>
      </c>
    </row>
    <row r="5" spans="1:7" ht="42.95" customHeight="1" x14ac:dyDescent="0.2">
      <c r="A5" s="7" t="s">
        <v>94</v>
      </c>
      <c r="B5" s="10">
        <v>3000</v>
      </c>
      <c r="C5" s="10">
        <f>SUM('NRSA Stipend &amp; Allowances'!D20)</f>
        <v>0</v>
      </c>
      <c r="D5" s="10">
        <f>SUM('NRSA Stipend &amp; Allowances'!E20)</f>
        <v>0</v>
      </c>
      <c r="E5" s="10">
        <f>SUM(B5:D5)</f>
        <v>3000</v>
      </c>
    </row>
    <row r="6" spans="1:7" ht="42.95" customHeight="1" x14ac:dyDescent="0.2">
      <c r="A6" s="7" t="s">
        <v>19</v>
      </c>
      <c r="B6" s="10">
        <v>0</v>
      </c>
      <c r="C6" s="10">
        <v>0</v>
      </c>
      <c r="D6" s="10">
        <v>0</v>
      </c>
      <c r="E6" s="10">
        <f>SUM(B6:D6)</f>
        <v>0</v>
      </c>
    </row>
    <row r="7" spans="1:7" ht="42.95" customHeight="1" x14ac:dyDescent="0.2">
      <c r="A7" s="7" t="s">
        <v>8</v>
      </c>
      <c r="B7" s="10">
        <f>SUM(B3:B6)</f>
        <v>15400</v>
      </c>
      <c r="C7" s="10">
        <f>SUM(C3:C6)</f>
        <v>0</v>
      </c>
      <c r="D7" s="10">
        <f>SUM(D3:D6)</f>
        <v>0</v>
      </c>
      <c r="E7" s="10">
        <f>SUM(E3:E6)</f>
        <v>15400</v>
      </c>
    </row>
    <row r="9" spans="1:7" ht="42.95" customHeight="1" x14ac:dyDescent="0.2">
      <c r="A9" s="7" t="s">
        <v>9</v>
      </c>
      <c r="B9" s="10">
        <f>E7</f>
        <v>15400</v>
      </c>
    </row>
    <row r="11" spans="1:7" ht="26.25" customHeight="1" x14ac:dyDescent="0.2">
      <c r="A11" s="12" t="s">
        <v>30</v>
      </c>
      <c r="F11" s="11"/>
      <c r="G11" s="11"/>
    </row>
    <row r="12" spans="1:7" ht="26.25" customHeight="1" x14ac:dyDescent="0.2">
      <c r="A12" s="15" t="s">
        <v>17</v>
      </c>
      <c r="F12" s="11"/>
      <c r="G12" s="11"/>
    </row>
  </sheetData>
  <phoneticPr fontId="4"/>
  <pageMargins left="0.5" right="0.5" top="1" bottom="1" header="0.75" footer="0.5"/>
  <pageSetup orientation="portrait" horizontalDpi="4294967292" verticalDpi="4294967292" r:id="rId1"/>
  <headerFooter alignWithMargins="0">
    <oddHeader xml:space="preserve">&amp;L&amp;"Verdana,Bold"&amp;12NRSA BUDGET WORKSHEET FOR POSTDOCTORAL APPLICANTS&amp;R
</oddHeader>
    <oddFooter>&amp;R2/10/20237/28/2017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6"/>
  <sheetViews>
    <sheetView view="pageLayout" zoomScale="115" zoomScaleNormal="100" zoomScalePageLayoutView="115" workbookViewId="0">
      <selection activeCell="D20" sqref="D20"/>
    </sheetView>
  </sheetViews>
  <sheetFormatPr defaultColWidth="11" defaultRowHeight="29.1" customHeight="1" x14ac:dyDescent="0.2"/>
  <cols>
    <col min="1" max="1" width="28.25" customWidth="1"/>
    <col min="2" max="2" width="7.375" style="5" customWidth="1"/>
    <col min="3" max="3" width="10.75" style="1" customWidth="1"/>
    <col min="4" max="4" width="41.125" style="1" customWidth="1"/>
    <col min="5" max="7" width="10.75" style="1" customWidth="1"/>
  </cols>
  <sheetData>
    <row r="1" spans="1:3" ht="29.1" customHeight="1" x14ac:dyDescent="0.2">
      <c r="C1" s="19" t="s">
        <v>101</v>
      </c>
    </row>
    <row r="2" spans="1:3" ht="29.1" customHeight="1" x14ac:dyDescent="0.2">
      <c r="C2" s="2" t="s">
        <v>92</v>
      </c>
    </row>
    <row r="3" spans="1:3" ht="29.1" customHeight="1" x14ac:dyDescent="0.2">
      <c r="A3" t="s">
        <v>23</v>
      </c>
    </row>
    <row r="4" spans="1:3" ht="29.1" customHeight="1" x14ac:dyDescent="0.2">
      <c r="A4" t="s">
        <v>5</v>
      </c>
      <c r="C4" s="3">
        <v>28224</v>
      </c>
    </row>
    <row r="5" spans="1:3" ht="29.1" customHeight="1" x14ac:dyDescent="0.2">
      <c r="A5" s="4" t="s">
        <v>6</v>
      </c>
      <c r="C5" s="3">
        <v>4750</v>
      </c>
    </row>
    <row r="6" spans="1:3" ht="29.1" customHeight="1" x14ac:dyDescent="0.2">
      <c r="A6" s="74" t="s">
        <v>94</v>
      </c>
      <c r="C6" s="1">
        <v>3000</v>
      </c>
    </row>
    <row r="8" spans="1:3" ht="29.1" customHeight="1" x14ac:dyDescent="0.2">
      <c r="A8" t="s">
        <v>12</v>
      </c>
    </row>
    <row r="9" spans="1:3" ht="29.1" customHeight="1" x14ac:dyDescent="0.2">
      <c r="A9" t="s">
        <v>10</v>
      </c>
    </row>
    <row r="10" spans="1:3" ht="29.1" customHeight="1" x14ac:dyDescent="0.2">
      <c r="B10" s="5">
        <v>0</v>
      </c>
      <c r="C10" s="18">
        <v>61008</v>
      </c>
    </row>
    <row r="11" spans="1:3" ht="29.1" customHeight="1" x14ac:dyDescent="0.2">
      <c r="B11" s="5">
        <v>1</v>
      </c>
      <c r="C11" s="18">
        <v>61428</v>
      </c>
    </row>
    <row r="12" spans="1:3" ht="29.1" customHeight="1" x14ac:dyDescent="0.2">
      <c r="B12" s="5">
        <v>2</v>
      </c>
      <c r="C12" s="3">
        <v>61884</v>
      </c>
    </row>
    <row r="13" spans="1:3" ht="29.1" customHeight="1" x14ac:dyDescent="0.2">
      <c r="B13" s="5">
        <v>3</v>
      </c>
      <c r="C13" s="3">
        <v>64356</v>
      </c>
    </row>
    <row r="14" spans="1:3" ht="29.1" customHeight="1" x14ac:dyDescent="0.2">
      <c r="B14" s="5">
        <v>4</v>
      </c>
      <c r="C14" s="3">
        <v>66492</v>
      </c>
    </row>
    <row r="15" spans="1:3" ht="29.1" customHeight="1" x14ac:dyDescent="0.2">
      <c r="B15" s="5">
        <v>5</v>
      </c>
      <c r="C15" s="3">
        <v>68964</v>
      </c>
    </row>
    <row r="16" spans="1:3" ht="29.1" customHeight="1" x14ac:dyDescent="0.2">
      <c r="B16" s="5">
        <v>6</v>
      </c>
      <c r="C16" s="3">
        <v>71532</v>
      </c>
    </row>
    <row r="17" spans="1:4" ht="29.1" customHeight="1" x14ac:dyDescent="0.2">
      <c r="B17" s="6" t="s">
        <v>11</v>
      </c>
      <c r="C17" s="3">
        <v>74088</v>
      </c>
    </row>
    <row r="19" spans="1:4" ht="29.1" customHeight="1" x14ac:dyDescent="0.2">
      <c r="A19" s="4" t="s">
        <v>6</v>
      </c>
      <c r="C19" s="3">
        <v>12400</v>
      </c>
    </row>
    <row r="20" spans="1:4" ht="29.1" customHeight="1" x14ac:dyDescent="0.2">
      <c r="A20" s="74" t="s">
        <v>94</v>
      </c>
      <c r="C20" s="1">
        <v>3000</v>
      </c>
    </row>
    <row r="21" spans="1:4" ht="7.5" customHeight="1" x14ac:dyDescent="0.2"/>
    <row r="22" spans="1:4" ht="17.25" customHeight="1" x14ac:dyDescent="0.2">
      <c r="A22" s="33" t="s">
        <v>70</v>
      </c>
      <c r="B22" s="84" t="s">
        <v>115</v>
      </c>
      <c r="C22" s="85"/>
      <c r="D22" s="85"/>
    </row>
    <row r="23" spans="1:4" ht="21.75" customHeight="1" x14ac:dyDescent="0.2">
      <c r="A23" s="33" t="s">
        <v>24</v>
      </c>
      <c r="B23" s="78" t="s">
        <v>28</v>
      </c>
    </row>
    <row r="24" spans="1:4" ht="21.75" customHeight="1" x14ac:dyDescent="0.2">
      <c r="A24" s="33" t="s">
        <v>93</v>
      </c>
      <c r="B24" s="87" t="s">
        <v>116</v>
      </c>
      <c r="C24" s="87"/>
      <c r="D24" s="87"/>
    </row>
    <row r="25" spans="1:4" ht="19.5" customHeight="1" x14ac:dyDescent="0.2">
      <c r="A25" t="s">
        <v>29</v>
      </c>
      <c r="B25" s="78" t="s">
        <v>62</v>
      </c>
    </row>
    <row r="26" spans="1:4" ht="28.5" customHeight="1" x14ac:dyDescent="0.2">
      <c r="A26" s="68" t="s">
        <v>71</v>
      </c>
      <c r="B26" s="86" t="s">
        <v>72</v>
      </c>
      <c r="C26" s="86"/>
      <c r="D26" s="86"/>
    </row>
  </sheetData>
  <mergeCells count="3">
    <mergeCell ref="B22:D22"/>
    <mergeCell ref="B26:D26"/>
    <mergeCell ref="B24:D24"/>
  </mergeCells>
  <phoneticPr fontId="4" type="noConversion"/>
  <hyperlinks>
    <hyperlink ref="B23" r:id="rId1" xr:uid="{00000000-0004-0000-0300-000000000000}"/>
    <hyperlink ref="B25" r:id="rId2" xr:uid="{00000000-0004-0000-0300-000001000000}"/>
    <hyperlink ref="B26" r:id="rId3" xr:uid="{00000000-0004-0000-0300-000002000000}"/>
    <hyperlink ref="B24" r:id="rId4" xr:uid="{00000000-0004-0000-0300-000003000000}"/>
    <hyperlink ref="B22" r:id="rId5" xr:uid="{00000000-0004-0000-0300-000004000000}"/>
  </hyperlinks>
  <pageMargins left="0.67425000000000002" right="0.48949999999999999" top="1" bottom="1" header="0.5" footer="0.5"/>
  <pageSetup scale="89" orientation="portrait" horizontalDpi="4294967292" verticalDpi="4294967292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19"/>
  <sheetViews>
    <sheetView topLeftCell="B167" zoomScale="130" zoomScaleNormal="130" workbookViewId="0">
      <selection activeCell="H198" sqref="G198:H198"/>
    </sheetView>
  </sheetViews>
  <sheetFormatPr defaultColWidth="7.75" defaultRowHeight="15" x14ac:dyDescent="0.25"/>
  <cols>
    <col min="1" max="1" width="35.625" style="20" customWidth="1"/>
    <col min="2" max="2" width="9.5" style="32" bestFit="1" customWidth="1"/>
    <col min="3" max="4" width="9.375" style="32" customWidth="1"/>
    <col min="5" max="5" width="10.5" style="32" bestFit="1" customWidth="1"/>
    <col min="6" max="6" width="2.75" style="20" customWidth="1"/>
    <col min="7" max="9" width="10.5" style="20" bestFit="1" customWidth="1"/>
    <col min="10" max="10" width="10.75" style="20" customWidth="1"/>
    <col min="11" max="11" width="7.75" style="20"/>
    <col min="12" max="12" width="18.625" style="20" customWidth="1"/>
    <col min="13" max="16384" width="7.75" style="20"/>
  </cols>
  <sheetData>
    <row r="1" spans="1:12" s="21" customFormat="1" x14ac:dyDescent="0.25">
      <c r="B1" s="88" t="s">
        <v>57</v>
      </c>
      <c r="C1" s="89"/>
      <c r="D1" s="89"/>
      <c r="E1" s="90"/>
      <c r="G1" s="91" t="s">
        <v>56</v>
      </c>
      <c r="H1" s="92"/>
      <c r="I1" s="92"/>
      <c r="J1" s="93"/>
    </row>
    <row r="2" spans="1:12" s="23" customFormat="1" ht="29.25" hidden="1" customHeight="1" x14ac:dyDescent="0.25">
      <c r="A2" s="23" t="s">
        <v>55</v>
      </c>
      <c r="B2" s="34" t="s">
        <v>43</v>
      </c>
      <c r="C2" s="35" t="s">
        <v>42</v>
      </c>
      <c r="D2" s="35" t="s">
        <v>41</v>
      </c>
      <c r="E2" s="36" t="s">
        <v>31</v>
      </c>
      <c r="G2" s="37" t="s">
        <v>43</v>
      </c>
      <c r="H2" s="38" t="s">
        <v>42</v>
      </c>
      <c r="I2" s="38" t="s">
        <v>41</v>
      </c>
      <c r="J2" s="39" t="s">
        <v>31</v>
      </c>
    </row>
    <row r="3" spans="1:12" hidden="1" x14ac:dyDescent="0.25">
      <c r="A3" s="20" t="s">
        <v>54</v>
      </c>
      <c r="B3" s="40">
        <v>324</v>
      </c>
      <c r="C3" s="40">
        <v>324</v>
      </c>
      <c r="D3" s="40">
        <v>324</v>
      </c>
      <c r="E3" s="40">
        <f t="shared" ref="E3:E9" si="0">SUM(B3:D3)</f>
        <v>972</v>
      </c>
      <c r="G3" s="31">
        <v>324</v>
      </c>
      <c r="H3" s="31">
        <v>324</v>
      </c>
      <c r="I3" s="31">
        <v>324</v>
      </c>
      <c r="J3" s="31">
        <f t="shared" ref="J3:J9" si="1">SUM(G3:I3)</f>
        <v>972</v>
      </c>
    </row>
    <row r="4" spans="1:12" hidden="1" x14ac:dyDescent="0.25">
      <c r="A4" s="20" t="s">
        <v>53</v>
      </c>
      <c r="B4" s="40">
        <v>3740</v>
      </c>
      <c r="C4" s="40">
        <v>3740</v>
      </c>
      <c r="D4" s="40">
        <v>3740</v>
      </c>
      <c r="E4" s="40">
        <f t="shared" si="0"/>
        <v>11220</v>
      </c>
      <c r="G4" s="31">
        <v>3740</v>
      </c>
      <c r="H4" s="31">
        <v>3740</v>
      </c>
      <c r="I4" s="31">
        <v>3740</v>
      </c>
      <c r="J4" s="31">
        <f t="shared" si="1"/>
        <v>11220</v>
      </c>
    </row>
    <row r="5" spans="1:12" hidden="1" x14ac:dyDescent="0.25">
      <c r="A5" s="20" t="s">
        <v>38</v>
      </c>
      <c r="B5" s="40">
        <v>76.5</v>
      </c>
      <c r="C5" s="40">
        <v>76.5</v>
      </c>
      <c r="D5" s="40">
        <v>76.5</v>
      </c>
      <c r="E5" s="40">
        <f t="shared" si="0"/>
        <v>229.5</v>
      </c>
      <c r="G5" s="31">
        <v>76.5</v>
      </c>
      <c r="H5" s="31">
        <v>76.5</v>
      </c>
      <c r="I5" s="31">
        <v>76.5</v>
      </c>
      <c r="J5" s="31">
        <f t="shared" si="1"/>
        <v>229.5</v>
      </c>
    </row>
    <row r="6" spans="1:12" hidden="1" x14ac:dyDescent="0.25">
      <c r="A6" s="20" t="s">
        <v>37</v>
      </c>
      <c r="B6" s="40">
        <v>107</v>
      </c>
      <c r="C6" s="40">
        <v>107</v>
      </c>
      <c r="D6" s="40">
        <v>107</v>
      </c>
      <c r="E6" s="40">
        <f t="shared" si="0"/>
        <v>321</v>
      </c>
      <c r="G6" s="31">
        <v>107</v>
      </c>
      <c r="H6" s="31">
        <v>107</v>
      </c>
      <c r="I6" s="31">
        <v>107</v>
      </c>
      <c r="J6" s="31">
        <f t="shared" si="1"/>
        <v>321</v>
      </c>
    </row>
    <row r="7" spans="1:12" hidden="1" x14ac:dyDescent="0.25">
      <c r="A7" s="20" t="s">
        <v>52</v>
      </c>
      <c r="B7" s="40">
        <v>12</v>
      </c>
      <c r="C7" s="40">
        <v>12</v>
      </c>
      <c r="D7" s="40">
        <v>12</v>
      </c>
      <c r="E7" s="40">
        <f t="shared" si="0"/>
        <v>36</v>
      </c>
      <c r="G7" s="31">
        <v>12</v>
      </c>
      <c r="H7" s="31">
        <v>12</v>
      </c>
      <c r="I7" s="31">
        <v>12</v>
      </c>
      <c r="J7" s="31">
        <f t="shared" si="1"/>
        <v>36</v>
      </c>
    </row>
    <row r="8" spans="1:12" hidden="1" x14ac:dyDescent="0.25">
      <c r="A8" s="20" t="s">
        <v>34</v>
      </c>
      <c r="B8" s="40">
        <v>0</v>
      </c>
      <c r="C8" s="40">
        <v>0</v>
      </c>
      <c r="D8" s="40">
        <v>0</v>
      </c>
      <c r="E8" s="40">
        <f t="shared" si="0"/>
        <v>0</v>
      </c>
      <c r="G8" s="31">
        <v>41</v>
      </c>
      <c r="H8" s="31">
        <v>0</v>
      </c>
      <c r="I8" s="31">
        <v>0</v>
      </c>
      <c r="J8" s="31">
        <f t="shared" si="1"/>
        <v>41</v>
      </c>
    </row>
    <row r="9" spans="1:12" hidden="1" x14ac:dyDescent="0.25">
      <c r="A9" s="20" t="s">
        <v>33</v>
      </c>
      <c r="B9" s="40">
        <v>0</v>
      </c>
      <c r="C9" s="40">
        <v>0</v>
      </c>
      <c r="D9" s="40">
        <v>0</v>
      </c>
      <c r="E9" s="40">
        <f t="shared" si="0"/>
        <v>0</v>
      </c>
      <c r="G9" s="31">
        <v>6638</v>
      </c>
      <c r="H9" s="31">
        <v>6638</v>
      </c>
      <c r="I9" s="31">
        <v>6638</v>
      </c>
      <c r="J9" s="31">
        <f t="shared" si="1"/>
        <v>19914</v>
      </c>
      <c r="L9" s="20" t="s">
        <v>51</v>
      </c>
    </row>
    <row r="10" spans="1:12" hidden="1" x14ac:dyDescent="0.25">
      <c r="A10" s="20" t="s">
        <v>31</v>
      </c>
      <c r="B10" s="41">
        <f>SUM(B3:B9)</f>
        <v>4259.5</v>
      </c>
      <c r="C10" s="42">
        <f>SUM(C3:C9)</f>
        <v>4259.5</v>
      </c>
      <c r="D10" s="42">
        <f>SUM(D3:D9)</f>
        <v>4259.5</v>
      </c>
      <c r="E10" s="43">
        <f>SUM(E3:E9)</f>
        <v>12778.5</v>
      </c>
      <c r="G10" s="44">
        <f>SUM(G3:G9)</f>
        <v>10938.5</v>
      </c>
      <c r="H10" s="32">
        <f>SUM(H3:H9)</f>
        <v>10897.5</v>
      </c>
      <c r="I10" s="32">
        <f>SUM(I3:I9)</f>
        <v>10897.5</v>
      </c>
      <c r="J10" s="45">
        <f>SUM(J3:J9)</f>
        <v>32733.5</v>
      </c>
    </row>
    <row r="11" spans="1:12" s="21" customFormat="1" hidden="1" x14ac:dyDescent="0.25">
      <c r="A11" s="22" t="s">
        <v>50</v>
      </c>
      <c r="B11" s="24" t="s">
        <v>43</v>
      </c>
      <c r="C11" s="25" t="s">
        <v>42</v>
      </c>
      <c r="D11" s="25" t="s">
        <v>41</v>
      </c>
      <c r="E11" s="26" t="s">
        <v>31</v>
      </c>
      <c r="G11" s="46" t="s">
        <v>43</v>
      </c>
      <c r="H11" s="47" t="s">
        <v>42</v>
      </c>
      <c r="I11" s="47" t="s">
        <v>41</v>
      </c>
      <c r="J11" s="48" t="s">
        <v>31</v>
      </c>
    </row>
    <row r="12" spans="1:12" hidden="1" x14ac:dyDescent="0.25">
      <c r="A12" s="20" t="s">
        <v>40</v>
      </c>
      <c r="B12" s="40">
        <f t="shared" ref="B12:D16" si="2">B3*1.1</f>
        <v>356.40000000000003</v>
      </c>
      <c r="C12" s="40">
        <f t="shared" si="2"/>
        <v>356.40000000000003</v>
      </c>
      <c r="D12" s="40">
        <f t="shared" si="2"/>
        <v>356.40000000000003</v>
      </c>
      <c r="E12" s="40">
        <f t="shared" ref="E12:E19" si="3">SUM(B12:D12)</f>
        <v>1069.2</v>
      </c>
      <c r="G12" s="31">
        <v>324</v>
      </c>
      <c r="H12" s="31">
        <v>324</v>
      </c>
      <c r="I12" s="31">
        <v>324</v>
      </c>
      <c r="J12" s="31">
        <f t="shared" ref="J12:J19" si="4">SUM(G12:I12)</f>
        <v>972</v>
      </c>
    </row>
    <row r="13" spans="1:12" hidden="1" x14ac:dyDescent="0.25">
      <c r="A13" s="20" t="s">
        <v>39</v>
      </c>
      <c r="B13" s="40">
        <f t="shared" si="2"/>
        <v>4114</v>
      </c>
      <c r="C13" s="40">
        <f t="shared" si="2"/>
        <v>4114</v>
      </c>
      <c r="D13" s="40">
        <f t="shared" si="2"/>
        <v>4114</v>
      </c>
      <c r="E13" s="40">
        <f t="shared" si="3"/>
        <v>12342</v>
      </c>
      <c r="G13" s="31">
        <v>3740</v>
      </c>
      <c r="H13" s="31">
        <v>3740</v>
      </c>
      <c r="I13" s="31">
        <v>3740</v>
      </c>
      <c r="J13" s="31">
        <f t="shared" si="4"/>
        <v>11220</v>
      </c>
    </row>
    <row r="14" spans="1:12" hidden="1" x14ac:dyDescent="0.25">
      <c r="A14" s="20" t="s">
        <v>38</v>
      </c>
      <c r="B14" s="40">
        <f t="shared" si="2"/>
        <v>84.15</v>
      </c>
      <c r="C14" s="40">
        <f t="shared" si="2"/>
        <v>84.15</v>
      </c>
      <c r="D14" s="40">
        <f t="shared" si="2"/>
        <v>84.15</v>
      </c>
      <c r="E14" s="40">
        <f t="shared" si="3"/>
        <v>252.45000000000002</v>
      </c>
      <c r="G14" s="31">
        <v>76.5</v>
      </c>
      <c r="H14" s="31">
        <v>76.5</v>
      </c>
      <c r="I14" s="31">
        <v>76.5</v>
      </c>
      <c r="J14" s="31">
        <f t="shared" si="4"/>
        <v>229.5</v>
      </c>
    </row>
    <row r="15" spans="1:12" hidden="1" x14ac:dyDescent="0.25">
      <c r="A15" s="20" t="s">
        <v>37</v>
      </c>
      <c r="B15" s="40">
        <f t="shared" si="2"/>
        <v>117.7</v>
      </c>
      <c r="C15" s="40">
        <f t="shared" si="2"/>
        <v>117.7</v>
      </c>
      <c r="D15" s="40">
        <f t="shared" si="2"/>
        <v>117.7</v>
      </c>
      <c r="E15" s="40">
        <f t="shared" si="3"/>
        <v>353.1</v>
      </c>
      <c r="G15" s="31">
        <v>107</v>
      </c>
      <c r="H15" s="31">
        <v>107</v>
      </c>
      <c r="I15" s="31">
        <v>107</v>
      </c>
      <c r="J15" s="31">
        <f t="shared" si="4"/>
        <v>321</v>
      </c>
    </row>
    <row r="16" spans="1:12" hidden="1" x14ac:dyDescent="0.25">
      <c r="A16" s="20" t="s">
        <v>36</v>
      </c>
      <c r="B16" s="40">
        <f t="shared" si="2"/>
        <v>13.200000000000001</v>
      </c>
      <c r="C16" s="40">
        <f t="shared" si="2"/>
        <v>13.200000000000001</v>
      </c>
      <c r="D16" s="40">
        <f t="shared" si="2"/>
        <v>13.200000000000001</v>
      </c>
      <c r="E16" s="40">
        <f t="shared" si="3"/>
        <v>39.6</v>
      </c>
      <c r="G16" s="31">
        <v>12</v>
      </c>
      <c r="H16" s="31">
        <v>12</v>
      </c>
      <c r="I16" s="31">
        <v>12</v>
      </c>
      <c r="J16" s="31">
        <f t="shared" si="4"/>
        <v>36</v>
      </c>
    </row>
    <row r="17" spans="1:10" hidden="1" x14ac:dyDescent="0.25">
      <c r="A17" s="20" t="s">
        <v>35</v>
      </c>
      <c r="B17" s="40">
        <v>49.96</v>
      </c>
      <c r="C17" s="40">
        <v>49.96</v>
      </c>
      <c r="D17" s="40">
        <v>49.96</v>
      </c>
      <c r="E17" s="40">
        <f t="shared" si="3"/>
        <v>149.88</v>
      </c>
      <c r="G17" s="31">
        <v>49.96</v>
      </c>
      <c r="H17" s="31">
        <v>49.96</v>
      </c>
      <c r="I17" s="31">
        <v>49.96</v>
      </c>
      <c r="J17" s="31">
        <f t="shared" si="4"/>
        <v>149.88</v>
      </c>
    </row>
    <row r="18" spans="1:10" hidden="1" x14ac:dyDescent="0.25">
      <c r="A18" s="20" t="s">
        <v>34</v>
      </c>
      <c r="B18" s="40">
        <f>B8*1.1</f>
        <v>0</v>
      </c>
      <c r="C18" s="40">
        <v>0</v>
      </c>
      <c r="D18" s="40">
        <v>0</v>
      </c>
      <c r="E18" s="40">
        <f t="shared" si="3"/>
        <v>0</v>
      </c>
      <c r="G18" s="31">
        <v>41</v>
      </c>
      <c r="H18" s="31">
        <v>0</v>
      </c>
      <c r="I18" s="31">
        <v>0</v>
      </c>
      <c r="J18" s="31">
        <f t="shared" si="4"/>
        <v>41</v>
      </c>
    </row>
    <row r="19" spans="1:10" hidden="1" x14ac:dyDescent="0.25">
      <c r="A19" s="20" t="s">
        <v>33</v>
      </c>
      <c r="B19" s="40">
        <f>B9*1.1</f>
        <v>0</v>
      </c>
      <c r="C19" s="40">
        <f>C9*1.1</f>
        <v>0</v>
      </c>
      <c r="D19" s="40">
        <f>D9*1.1</f>
        <v>0</v>
      </c>
      <c r="E19" s="40">
        <f t="shared" si="3"/>
        <v>0</v>
      </c>
      <c r="G19" s="31">
        <v>6638</v>
      </c>
      <c r="H19" s="31">
        <v>6638</v>
      </c>
      <c r="I19" s="31">
        <v>6638</v>
      </c>
      <c r="J19" s="31">
        <f t="shared" si="4"/>
        <v>19914</v>
      </c>
    </row>
    <row r="20" spans="1:10" hidden="1" x14ac:dyDescent="0.25">
      <c r="A20" s="20" t="s">
        <v>31</v>
      </c>
      <c r="B20" s="41">
        <f>SUM(B12:B19)</f>
        <v>4735.4099999999989</v>
      </c>
      <c r="C20" s="42">
        <f>SUM(C12:C19)</f>
        <v>4735.4099999999989</v>
      </c>
      <c r="D20" s="42">
        <f>SUM(D12:D19)</f>
        <v>4735.4099999999989</v>
      </c>
      <c r="E20" s="43">
        <f>SUM(E12:E19)</f>
        <v>14206.230000000001</v>
      </c>
      <c r="G20" s="44">
        <f>SUM(G12:G19)</f>
        <v>10988.46</v>
      </c>
      <c r="H20" s="32">
        <f>SUM(H12:H19)</f>
        <v>10947.46</v>
      </c>
      <c r="I20" s="32">
        <f>SUM(I12:I19)</f>
        <v>10947.46</v>
      </c>
      <c r="J20" s="45">
        <f>SUM(J12:J19)</f>
        <v>32883.379999999997</v>
      </c>
    </row>
    <row r="21" spans="1:10" s="21" customFormat="1" hidden="1" x14ac:dyDescent="0.25">
      <c r="A21" s="27" t="s">
        <v>49</v>
      </c>
      <c r="B21" s="28" t="s">
        <v>43</v>
      </c>
      <c r="C21" s="29" t="s">
        <v>42</v>
      </c>
      <c r="D21" s="29" t="s">
        <v>41</v>
      </c>
      <c r="E21" s="30" t="s">
        <v>31</v>
      </c>
      <c r="G21" s="28" t="s">
        <v>43</v>
      </c>
      <c r="H21" s="29" t="s">
        <v>42</v>
      </c>
      <c r="I21" s="29" t="s">
        <v>41</v>
      </c>
      <c r="J21" s="30" t="s">
        <v>31</v>
      </c>
    </row>
    <row r="22" spans="1:10" hidden="1" x14ac:dyDescent="0.25">
      <c r="A22" s="20" t="s">
        <v>40</v>
      </c>
      <c r="B22" s="31">
        <v>340</v>
      </c>
      <c r="C22" s="31">
        <v>340</v>
      </c>
      <c r="D22" s="31">
        <v>340</v>
      </c>
      <c r="E22" s="31">
        <f t="shared" ref="E22:E29" si="5">SUM(B22:D22)</f>
        <v>1020</v>
      </c>
      <c r="G22" s="31">
        <v>340</v>
      </c>
      <c r="H22" s="31">
        <v>340</v>
      </c>
      <c r="I22" s="31">
        <v>340</v>
      </c>
      <c r="J22" s="31">
        <f t="shared" ref="J22:J29" si="6">SUM(G22:I22)</f>
        <v>1020</v>
      </c>
    </row>
    <row r="23" spans="1:10" hidden="1" x14ac:dyDescent="0.25">
      <c r="A23" s="20" t="s">
        <v>39</v>
      </c>
      <c r="B23" s="31">
        <v>3740</v>
      </c>
      <c r="C23" s="31">
        <v>3740</v>
      </c>
      <c r="D23" s="31">
        <v>3740</v>
      </c>
      <c r="E23" s="31">
        <f t="shared" si="5"/>
        <v>11220</v>
      </c>
      <c r="G23" s="31">
        <f>G13</f>
        <v>3740</v>
      </c>
      <c r="H23" s="31">
        <f>H13</f>
        <v>3740</v>
      </c>
      <c r="I23" s="31">
        <f>I13</f>
        <v>3740</v>
      </c>
      <c r="J23" s="31">
        <f t="shared" si="6"/>
        <v>11220</v>
      </c>
    </row>
    <row r="24" spans="1:10" hidden="1" x14ac:dyDescent="0.25">
      <c r="A24" s="20" t="s">
        <v>38</v>
      </c>
      <c r="B24" s="31">
        <v>90.5</v>
      </c>
      <c r="C24" s="31">
        <v>90.5</v>
      </c>
      <c r="D24" s="31">
        <v>90.5</v>
      </c>
      <c r="E24" s="31">
        <f t="shared" si="5"/>
        <v>271.5</v>
      </c>
      <c r="G24" s="31">
        <v>90.5</v>
      </c>
      <c r="H24" s="31">
        <v>90.5</v>
      </c>
      <c r="I24" s="31">
        <v>90.5</v>
      </c>
      <c r="J24" s="31">
        <f t="shared" si="6"/>
        <v>271.5</v>
      </c>
    </row>
    <row r="25" spans="1:10" hidden="1" x14ac:dyDescent="0.25">
      <c r="A25" s="20" t="s">
        <v>37</v>
      </c>
      <c r="B25" s="31">
        <v>107</v>
      </c>
      <c r="C25" s="31">
        <v>107</v>
      </c>
      <c r="D25" s="31">
        <v>107</v>
      </c>
      <c r="E25" s="31">
        <f t="shared" si="5"/>
        <v>321</v>
      </c>
      <c r="G25" s="31">
        <f t="shared" ref="G25:I26" si="7">G15</f>
        <v>107</v>
      </c>
      <c r="H25" s="31">
        <f t="shared" si="7"/>
        <v>107</v>
      </c>
      <c r="I25" s="31">
        <f t="shared" si="7"/>
        <v>107</v>
      </c>
      <c r="J25" s="31">
        <f t="shared" si="6"/>
        <v>321</v>
      </c>
    </row>
    <row r="26" spans="1:10" hidden="1" x14ac:dyDescent="0.25">
      <c r="A26" s="20" t="s">
        <v>36</v>
      </c>
      <c r="B26" s="31">
        <v>12</v>
      </c>
      <c r="C26" s="31">
        <v>12</v>
      </c>
      <c r="D26" s="31">
        <v>12</v>
      </c>
      <c r="E26" s="31">
        <f t="shared" si="5"/>
        <v>36</v>
      </c>
      <c r="G26" s="31">
        <f t="shared" si="7"/>
        <v>12</v>
      </c>
      <c r="H26" s="31">
        <f t="shared" si="7"/>
        <v>12</v>
      </c>
      <c r="I26" s="31">
        <f t="shared" si="7"/>
        <v>12</v>
      </c>
      <c r="J26" s="31">
        <f t="shared" si="6"/>
        <v>36</v>
      </c>
    </row>
    <row r="27" spans="1:10" hidden="1" x14ac:dyDescent="0.25">
      <c r="A27" s="20" t="s">
        <v>35</v>
      </c>
      <c r="B27" s="31">
        <v>50.71</v>
      </c>
      <c r="C27" s="31">
        <v>50.71</v>
      </c>
      <c r="D27" s="31">
        <v>50.71</v>
      </c>
      <c r="E27" s="31">
        <f t="shared" si="5"/>
        <v>152.13</v>
      </c>
      <c r="G27" s="31">
        <v>50.71</v>
      </c>
      <c r="H27" s="31">
        <v>50.71</v>
      </c>
      <c r="I27" s="31">
        <v>50.71</v>
      </c>
      <c r="J27" s="31">
        <f t="shared" si="6"/>
        <v>152.13</v>
      </c>
    </row>
    <row r="28" spans="1:10" hidden="1" x14ac:dyDescent="0.25">
      <c r="A28" s="20" t="s">
        <v>34</v>
      </c>
      <c r="B28" s="31">
        <f>B18*1.1</f>
        <v>0</v>
      </c>
      <c r="C28" s="31">
        <v>0</v>
      </c>
      <c r="D28" s="31">
        <v>0</v>
      </c>
      <c r="E28" s="31">
        <f t="shared" si="5"/>
        <v>0</v>
      </c>
      <c r="G28" s="31">
        <f>G18</f>
        <v>41</v>
      </c>
      <c r="H28" s="31">
        <v>0</v>
      </c>
      <c r="I28" s="31">
        <v>0</v>
      </c>
      <c r="J28" s="31">
        <f t="shared" si="6"/>
        <v>41</v>
      </c>
    </row>
    <row r="29" spans="1:10" hidden="1" x14ac:dyDescent="0.25">
      <c r="A29" s="20" t="s">
        <v>33</v>
      </c>
      <c r="B29" s="31">
        <f>B19*1.1</f>
        <v>0</v>
      </c>
      <c r="C29" s="31">
        <f>C19*1.1</f>
        <v>0</v>
      </c>
      <c r="D29" s="31">
        <f>D19*1.1</f>
        <v>0</v>
      </c>
      <c r="E29" s="31">
        <f t="shared" si="5"/>
        <v>0</v>
      </c>
      <c r="G29" s="31">
        <v>6837</v>
      </c>
      <c r="H29" s="31">
        <v>6837</v>
      </c>
      <c r="I29" s="31">
        <v>6837</v>
      </c>
      <c r="J29" s="31">
        <f t="shared" si="6"/>
        <v>20511</v>
      </c>
    </row>
    <row r="30" spans="1:10" hidden="1" x14ac:dyDescent="0.25">
      <c r="A30" s="20" t="s">
        <v>31</v>
      </c>
      <c r="B30" s="32">
        <f>SUM(B22:B29)</f>
        <v>4340.21</v>
      </c>
      <c r="C30" s="32">
        <f>SUM(C22:C29)</f>
        <v>4340.21</v>
      </c>
      <c r="D30" s="32">
        <f>SUM(D22:D29)</f>
        <v>4340.21</v>
      </c>
      <c r="E30" s="32">
        <f>SUM(E22:E29)</f>
        <v>13020.63</v>
      </c>
      <c r="G30" s="32">
        <f>SUM(G22:G29)</f>
        <v>11218.21</v>
      </c>
      <c r="H30" s="32">
        <f>SUM(H22:H29)</f>
        <v>11177.21</v>
      </c>
      <c r="I30" s="32">
        <f>SUM(I22:I29)</f>
        <v>11177.21</v>
      </c>
      <c r="J30" s="32">
        <f>SUM(J22:J29)</f>
        <v>33572.629999999997</v>
      </c>
    </row>
    <row r="31" spans="1:10" hidden="1" x14ac:dyDescent="0.25"/>
    <row r="32" spans="1:10" s="21" customFormat="1" hidden="1" x14ac:dyDescent="0.25">
      <c r="A32" s="27" t="s">
        <v>48</v>
      </c>
      <c r="B32" s="28" t="s">
        <v>43</v>
      </c>
      <c r="C32" s="29" t="s">
        <v>42</v>
      </c>
      <c r="D32" s="29" t="s">
        <v>41</v>
      </c>
      <c r="E32" s="30" t="s">
        <v>31</v>
      </c>
      <c r="G32" s="28" t="s">
        <v>43</v>
      </c>
      <c r="H32" s="29" t="s">
        <v>42</v>
      </c>
      <c r="I32" s="29" t="s">
        <v>41</v>
      </c>
      <c r="J32" s="30" t="s">
        <v>31</v>
      </c>
    </row>
    <row r="33" spans="1:12" hidden="1" x14ac:dyDescent="0.25">
      <c r="A33" s="20" t="s">
        <v>40</v>
      </c>
      <c r="B33" s="31">
        <f t="shared" ref="B33:D38" si="8">B22*1.05</f>
        <v>357</v>
      </c>
      <c r="C33" s="31">
        <f t="shared" si="8"/>
        <v>357</v>
      </c>
      <c r="D33" s="31">
        <f t="shared" si="8"/>
        <v>357</v>
      </c>
      <c r="E33" s="31">
        <f t="shared" ref="E33:E40" si="9">SUM(B33:D33)</f>
        <v>1071</v>
      </c>
      <c r="G33" s="31">
        <f t="shared" ref="G33:I38" si="10">G22*1.05</f>
        <v>357</v>
      </c>
      <c r="H33" s="31">
        <f t="shared" si="10"/>
        <v>357</v>
      </c>
      <c r="I33" s="31">
        <f t="shared" si="10"/>
        <v>357</v>
      </c>
      <c r="J33" s="31">
        <f t="shared" ref="J33:J40" si="11">SUM(G33:I33)</f>
        <v>1071</v>
      </c>
      <c r="L33" s="20" t="s">
        <v>32</v>
      </c>
    </row>
    <row r="34" spans="1:12" hidden="1" x14ac:dyDescent="0.25">
      <c r="A34" s="20" t="s">
        <v>39</v>
      </c>
      <c r="B34" s="31">
        <f t="shared" si="8"/>
        <v>3927</v>
      </c>
      <c r="C34" s="31">
        <f t="shared" si="8"/>
        <v>3927</v>
      </c>
      <c r="D34" s="31">
        <f t="shared" si="8"/>
        <v>3927</v>
      </c>
      <c r="E34" s="31">
        <f t="shared" si="9"/>
        <v>11781</v>
      </c>
      <c r="G34" s="31">
        <f t="shared" si="10"/>
        <v>3927</v>
      </c>
      <c r="H34" s="31">
        <f t="shared" si="10"/>
        <v>3927</v>
      </c>
      <c r="I34" s="31">
        <f t="shared" si="10"/>
        <v>3927</v>
      </c>
      <c r="J34" s="31">
        <f t="shared" si="11"/>
        <v>11781</v>
      </c>
      <c r="L34" s="20" t="s">
        <v>32</v>
      </c>
    </row>
    <row r="35" spans="1:12" hidden="1" x14ac:dyDescent="0.25">
      <c r="A35" s="20" t="s">
        <v>38</v>
      </c>
      <c r="B35" s="31">
        <f t="shared" si="8"/>
        <v>95.025000000000006</v>
      </c>
      <c r="C35" s="31">
        <f t="shared" si="8"/>
        <v>95.025000000000006</v>
      </c>
      <c r="D35" s="31">
        <f t="shared" si="8"/>
        <v>95.025000000000006</v>
      </c>
      <c r="E35" s="31">
        <f t="shared" si="9"/>
        <v>285.07500000000005</v>
      </c>
      <c r="G35" s="31">
        <f t="shared" si="10"/>
        <v>95.025000000000006</v>
      </c>
      <c r="H35" s="31">
        <f t="shared" si="10"/>
        <v>95.025000000000006</v>
      </c>
      <c r="I35" s="31">
        <f t="shared" si="10"/>
        <v>95.025000000000006</v>
      </c>
      <c r="J35" s="31">
        <f t="shared" si="11"/>
        <v>285.07500000000005</v>
      </c>
      <c r="L35" s="20" t="s">
        <v>32</v>
      </c>
    </row>
    <row r="36" spans="1:12" hidden="1" x14ac:dyDescent="0.25">
      <c r="A36" s="20" t="s">
        <v>37</v>
      </c>
      <c r="B36" s="31">
        <f t="shared" si="8"/>
        <v>112.35000000000001</v>
      </c>
      <c r="C36" s="31">
        <f t="shared" si="8"/>
        <v>112.35000000000001</v>
      </c>
      <c r="D36" s="31">
        <f t="shared" si="8"/>
        <v>112.35000000000001</v>
      </c>
      <c r="E36" s="31">
        <f t="shared" si="9"/>
        <v>337.05</v>
      </c>
      <c r="G36" s="31">
        <f t="shared" si="10"/>
        <v>112.35000000000001</v>
      </c>
      <c r="H36" s="31">
        <f t="shared" si="10"/>
        <v>112.35000000000001</v>
      </c>
      <c r="I36" s="31">
        <f t="shared" si="10"/>
        <v>112.35000000000001</v>
      </c>
      <c r="J36" s="31">
        <f t="shared" si="11"/>
        <v>337.05</v>
      </c>
      <c r="L36" s="20" t="s">
        <v>32</v>
      </c>
    </row>
    <row r="37" spans="1:12" hidden="1" x14ac:dyDescent="0.25">
      <c r="A37" s="20" t="s">
        <v>36</v>
      </c>
      <c r="B37" s="31">
        <f t="shared" si="8"/>
        <v>12.600000000000001</v>
      </c>
      <c r="C37" s="31">
        <f t="shared" si="8"/>
        <v>12.600000000000001</v>
      </c>
      <c r="D37" s="31">
        <f t="shared" si="8"/>
        <v>12.600000000000001</v>
      </c>
      <c r="E37" s="31">
        <f t="shared" si="9"/>
        <v>37.800000000000004</v>
      </c>
      <c r="G37" s="31">
        <f t="shared" si="10"/>
        <v>12.600000000000001</v>
      </c>
      <c r="H37" s="31">
        <f t="shared" si="10"/>
        <v>12.600000000000001</v>
      </c>
      <c r="I37" s="31">
        <f t="shared" si="10"/>
        <v>12.600000000000001</v>
      </c>
      <c r="J37" s="31">
        <f t="shared" si="11"/>
        <v>37.800000000000004</v>
      </c>
      <c r="L37" s="20" t="s">
        <v>32</v>
      </c>
    </row>
    <row r="38" spans="1:12" hidden="1" x14ac:dyDescent="0.25">
      <c r="A38" s="20" t="s">
        <v>35</v>
      </c>
      <c r="B38" s="31">
        <f t="shared" si="8"/>
        <v>53.2455</v>
      </c>
      <c r="C38" s="31">
        <f t="shared" si="8"/>
        <v>53.2455</v>
      </c>
      <c r="D38" s="31">
        <f t="shared" si="8"/>
        <v>53.2455</v>
      </c>
      <c r="E38" s="31">
        <f t="shared" si="9"/>
        <v>159.73650000000001</v>
      </c>
      <c r="G38" s="31">
        <f t="shared" si="10"/>
        <v>53.2455</v>
      </c>
      <c r="H38" s="31">
        <f t="shared" si="10"/>
        <v>53.2455</v>
      </c>
      <c r="I38" s="31">
        <f t="shared" si="10"/>
        <v>53.2455</v>
      </c>
      <c r="J38" s="31">
        <f t="shared" si="11"/>
        <v>159.73650000000001</v>
      </c>
      <c r="L38" s="20" t="s">
        <v>32</v>
      </c>
    </row>
    <row r="39" spans="1:12" hidden="1" x14ac:dyDescent="0.25">
      <c r="A39" s="20" t="s">
        <v>34</v>
      </c>
      <c r="B39" s="31">
        <f>B28*1.1</f>
        <v>0</v>
      </c>
      <c r="C39" s="31">
        <v>0</v>
      </c>
      <c r="D39" s="31">
        <v>0</v>
      </c>
      <c r="E39" s="31">
        <f t="shared" si="9"/>
        <v>0</v>
      </c>
      <c r="G39" s="31">
        <f>G28*1.05</f>
        <v>43.050000000000004</v>
      </c>
      <c r="H39" s="31">
        <v>0</v>
      </c>
      <c r="I39" s="31">
        <v>0</v>
      </c>
      <c r="J39" s="31">
        <f t="shared" si="11"/>
        <v>43.050000000000004</v>
      </c>
      <c r="L39" s="20" t="s">
        <v>32</v>
      </c>
    </row>
    <row r="40" spans="1:12" hidden="1" x14ac:dyDescent="0.25">
      <c r="A40" s="20" t="s">
        <v>33</v>
      </c>
      <c r="B40" s="31">
        <f>B29*1.1</f>
        <v>0</v>
      </c>
      <c r="C40" s="31">
        <f>C29*1.1</f>
        <v>0</v>
      </c>
      <c r="D40" s="31">
        <f>D29*1.1</f>
        <v>0</v>
      </c>
      <c r="E40" s="31">
        <f t="shared" si="9"/>
        <v>0</v>
      </c>
      <c r="G40" s="31">
        <f>G29*1.05</f>
        <v>7178.85</v>
      </c>
      <c r="H40" s="31">
        <f>H29*1.05</f>
        <v>7178.85</v>
      </c>
      <c r="I40" s="31">
        <f>I29*1.05</f>
        <v>7178.85</v>
      </c>
      <c r="J40" s="31">
        <f t="shared" si="11"/>
        <v>21536.550000000003</v>
      </c>
      <c r="L40" s="20" t="s">
        <v>32</v>
      </c>
    </row>
    <row r="41" spans="1:12" hidden="1" x14ac:dyDescent="0.25">
      <c r="A41" s="20" t="s">
        <v>31</v>
      </c>
      <c r="B41" s="32">
        <f>SUM(B33:B40)</f>
        <v>4557.2205000000004</v>
      </c>
      <c r="C41" s="32">
        <f>SUM(C33:C40)</f>
        <v>4557.2205000000004</v>
      </c>
      <c r="D41" s="32">
        <f>SUM(D33:D40)</f>
        <v>4557.2205000000004</v>
      </c>
      <c r="E41" s="32">
        <f>SUM(E33:E40)</f>
        <v>13671.6615</v>
      </c>
      <c r="G41" s="32">
        <f>SUM(G33:G40)</f>
        <v>11779.120500000001</v>
      </c>
      <c r="H41" s="32">
        <f>SUM(H33:H40)</f>
        <v>11736.070500000002</v>
      </c>
      <c r="I41" s="32">
        <f>SUM(I33:I40)</f>
        <v>11736.070500000002</v>
      </c>
      <c r="J41" s="32">
        <f>SUM(J33:J40)</f>
        <v>35251.261500000001</v>
      </c>
    </row>
    <row r="42" spans="1:12" s="21" customFormat="1" hidden="1" x14ac:dyDescent="0.25">
      <c r="A42" s="27" t="s">
        <v>47</v>
      </c>
      <c r="B42" s="28" t="s">
        <v>43</v>
      </c>
      <c r="C42" s="29" t="s">
        <v>42</v>
      </c>
      <c r="D42" s="29" t="s">
        <v>41</v>
      </c>
      <c r="E42" s="30" t="s">
        <v>31</v>
      </c>
      <c r="G42" s="28" t="s">
        <v>43</v>
      </c>
      <c r="H42" s="29" t="s">
        <v>42</v>
      </c>
      <c r="I42" s="29" t="s">
        <v>41</v>
      </c>
      <c r="J42" s="30" t="s">
        <v>31</v>
      </c>
    </row>
    <row r="43" spans="1:12" hidden="1" x14ac:dyDescent="0.25">
      <c r="A43" s="20" t="s">
        <v>40</v>
      </c>
      <c r="B43" s="31">
        <v>376</v>
      </c>
      <c r="C43" s="31">
        <v>376</v>
      </c>
      <c r="D43" s="31">
        <v>376</v>
      </c>
      <c r="E43" s="31">
        <f t="shared" ref="E43:E50" si="12">SUM(B43:D43)</f>
        <v>1128</v>
      </c>
      <c r="G43" s="31">
        <v>376</v>
      </c>
      <c r="H43" s="31">
        <v>376</v>
      </c>
      <c r="I43" s="31">
        <v>376</v>
      </c>
      <c r="J43" s="31">
        <f t="shared" ref="J43:J50" si="13">SUM(G43:I43)</f>
        <v>1128</v>
      </c>
      <c r="L43" s="20" t="s">
        <v>32</v>
      </c>
    </row>
    <row r="44" spans="1:12" hidden="1" x14ac:dyDescent="0.25">
      <c r="A44" s="20" t="s">
        <v>39</v>
      </c>
      <c r="B44" s="31">
        <v>3834</v>
      </c>
      <c r="C44" s="31">
        <v>3834</v>
      </c>
      <c r="D44" s="31">
        <v>3834</v>
      </c>
      <c r="E44" s="31">
        <f t="shared" si="12"/>
        <v>11502</v>
      </c>
      <c r="G44" s="31">
        <v>3834</v>
      </c>
      <c r="H44" s="31">
        <v>3834</v>
      </c>
      <c r="I44" s="31">
        <v>3834</v>
      </c>
      <c r="J44" s="31">
        <f t="shared" si="13"/>
        <v>11502</v>
      </c>
      <c r="L44" s="20" t="s">
        <v>32</v>
      </c>
    </row>
    <row r="45" spans="1:12" hidden="1" x14ac:dyDescent="0.25">
      <c r="A45" s="20" t="s">
        <v>38</v>
      </c>
      <c r="B45" s="31">
        <v>95.82</v>
      </c>
      <c r="C45" s="31">
        <v>95.82</v>
      </c>
      <c r="D45" s="31">
        <v>95.82</v>
      </c>
      <c r="E45" s="31">
        <f t="shared" si="12"/>
        <v>287.45999999999998</v>
      </c>
      <c r="G45" s="31">
        <v>95.82</v>
      </c>
      <c r="H45" s="31">
        <v>95.82</v>
      </c>
      <c r="I45" s="31">
        <v>95.82</v>
      </c>
      <c r="J45" s="31">
        <f t="shared" si="13"/>
        <v>287.45999999999998</v>
      </c>
      <c r="L45" s="20" t="s">
        <v>32</v>
      </c>
    </row>
    <row r="46" spans="1:12" hidden="1" x14ac:dyDescent="0.25">
      <c r="A46" s="20" t="s">
        <v>37</v>
      </c>
      <c r="B46" s="31">
        <v>112</v>
      </c>
      <c r="C46" s="31">
        <v>112</v>
      </c>
      <c r="D46" s="31">
        <v>112</v>
      </c>
      <c r="E46" s="31">
        <f t="shared" si="12"/>
        <v>336</v>
      </c>
      <c r="G46" s="31">
        <v>112</v>
      </c>
      <c r="H46" s="31">
        <v>112</v>
      </c>
      <c r="I46" s="31">
        <v>112</v>
      </c>
      <c r="J46" s="31">
        <f t="shared" si="13"/>
        <v>336</v>
      </c>
      <c r="L46" s="20" t="s">
        <v>32</v>
      </c>
    </row>
    <row r="47" spans="1:12" hidden="1" x14ac:dyDescent="0.25">
      <c r="A47" s="20" t="s">
        <v>36</v>
      </c>
      <c r="B47" s="31">
        <v>12</v>
      </c>
      <c r="C47" s="31">
        <v>12</v>
      </c>
      <c r="D47" s="31">
        <v>12</v>
      </c>
      <c r="E47" s="31">
        <f t="shared" si="12"/>
        <v>36</v>
      </c>
      <c r="G47" s="31">
        <v>12</v>
      </c>
      <c r="H47" s="31">
        <v>12</v>
      </c>
      <c r="I47" s="31">
        <v>12</v>
      </c>
      <c r="J47" s="31">
        <f t="shared" si="13"/>
        <v>36</v>
      </c>
      <c r="L47" s="20" t="s">
        <v>32</v>
      </c>
    </row>
    <row r="48" spans="1:12" hidden="1" x14ac:dyDescent="0.25">
      <c r="A48" s="20" t="s">
        <v>35</v>
      </c>
      <c r="B48" s="31">
        <v>52.24</v>
      </c>
      <c r="C48" s="31">
        <v>52.24</v>
      </c>
      <c r="D48" s="31">
        <v>52.24</v>
      </c>
      <c r="E48" s="31">
        <f t="shared" si="12"/>
        <v>156.72</v>
      </c>
      <c r="G48" s="31">
        <v>52.24</v>
      </c>
      <c r="H48" s="31">
        <v>52.24</v>
      </c>
      <c r="I48" s="31">
        <v>52.24</v>
      </c>
      <c r="J48" s="31">
        <f t="shared" si="13"/>
        <v>156.72</v>
      </c>
      <c r="L48" s="20" t="s">
        <v>32</v>
      </c>
    </row>
    <row r="49" spans="1:12" hidden="1" x14ac:dyDescent="0.25">
      <c r="A49" s="20" t="s">
        <v>34</v>
      </c>
      <c r="B49" s="31">
        <f>B39*1.1</f>
        <v>0</v>
      </c>
      <c r="C49" s="31">
        <v>0</v>
      </c>
      <c r="D49" s="31">
        <v>0</v>
      </c>
      <c r="E49" s="31">
        <f t="shared" si="12"/>
        <v>0</v>
      </c>
      <c r="G49" s="31">
        <f>G39*1.05</f>
        <v>45.202500000000008</v>
      </c>
      <c r="H49" s="31">
        <v>0</v>
      </c>
      <c r="I49" s="31">
        <v>0</v>
      </c>
      <c r="J49" s="31">
        <f t="shared" si="13"/>
        <v>45.202500000000008</v>
      </c>
      <c r="L49" s="20" t="s">
        <v>32</v>
      </c>
    </row>
    <row r="50" spans="1:12" hidden="1" x14ac:dyDescent="0.25">
      <c r="A50" s="20" t="s">
        <v>33</v>
      </c>
      <c r="B50" s="31">
        <f>B40*1.1</f>
        <v>0</v>
      </c>
      <c r="C50" s="31">
        <f>C40*1.1</f>
        <v>0</v>
      </c>
      <c r="D50" s="31">
        <f>D40*1.1</f>
        <v>0</v>
      </c>
      <c r="E50" s="31">
        <f t="shared" si="12"/>
        <v>0</v>
      </c>
      <c r="G50" s="31">
        <v>7252</v>
      </c>
      <c r="H50" s="31">
        <v>7252</v>
      </c>
      <c r="I50" s="31">
        <v>7252</v>
      </c>
      <c r="J50" s="31">
        <f t="shared" si="13"/>
        <v>21756</v>
      </c>
      <c r="L50" s="20" t="s">
        <v>32</v>
      </c>
    </row>
    <row r="51" spans="1:12" hidden="1" x14ac:dyDescent="0.25">
      <c r="A51" s="20" t="s">
        <v>31</v>
      </c>
      <c r="B51" s="32">
        <f>SUM(B43:B50)</f>
        <v>4482.0599999999995</v>
      </c>
      <c r="C51" s="32">
        <f>SUM(C43:C50)</f>
        <v>4482.0599999999995</v>
      </c>
      <c r="D51" s="32">
        <f>SUM(D43:D50)</f>
        <v>4482.0599999999995</v>
      </c>
      <c r="E51" s="32">
        <f>SUM(E43:E50)</f>
        <v>13446.179999999998</v>
      </c>
      <c r="G51" s="32">
        <f>SUM(G43:G50)</f>
        <v>11779.262500000001</v>
      </c>
      <c r="H51" s="32">
        <f>SUM(H43:H50)</f>
        <v>11734.06</v>
      </c>
      <c r="I51" s="32">
        <f>SUM(I43:I50)</f>
        <v>11734.06</v>
      </c>
      <c r="J51" s="32">
        <f>SUM(J43:J50)</f>
        <v>35247.3825</v>
      </c>
    </row>
    <row r="52" spans="1:12" hidden="1" x14ac:dyDescent="0.25"/>
    <row r="53" spans="1:12" s="21" customFormat="1" hidden="1" x14ac:dyDescent="0.25">
      <c r="A53" s="27" t="s">
        <v>46</v>
      </c>
      <c r="B53" s="28" t="s">
        <v>43</v>
      </c>
      <c r="C53" s="29" t="s">
        <v>42</v>
      </c>
      <c r="D53" s="29" t="s">
        <v>41</v>
      </c>
      <c r="E53" s="30" t="s">
        <v>31</v>
      </c>
      <c r="G53" s="28" t="s">
        <v>43</v>
      </c>
      <c r="H53" s="29" t="s">
        <v>42</v>
      </c>
      <c r="I53" s="29" t="s">
        <v>41</v>
      </c>
      <c r="J53" s="30" t="s">
        <v>31</v>
      </c>
    </row>
    <row r="54" spans="1:12" hidden="1" x14ac:dyDescent="0.25">
      <c r="A54" s="20" t="s">
        <v>40</v>
      </c>
      <c r="B54" s="31">
        <v>376</v>
      </c>
      <c r="C54" s="31">
        <v>376</v>
      </c>
      <c r="D54" s="31">
        <v>376</v>
      </c>
      <c r="E54" s="31">
        <f t="shared" ref="E54:E61" si="14">SUM(B54:D54)</f>
        <v>1128</v>
      </c>
      <c r="G54" s="31">
        <v>376</v>
      </c>
      <c r="H54" s="31">
        <v>376</v>
      </c>
      <c r="I54" s="31">
        <v>376</v>
      </c>
      <c r="J54" s="31">
        <f t="shared" ref="J54:J61" si="15">SUM(G54:I54)</f>
        <v>1128</v>
      </c>
      <c r="L54" s="20" t="s">
        <v>32</v>
      </c>
    </row>
    <row r="55" spans="1:12" hidden="1" x14ac:dyDescent="0.25">
      <c r="A55" s="20" t="s">
        <v>39</v>
      </c>
      <c r="B55" s="31">
        <v>3814</v>
      </c>
      <c r="C55" s="31">
        <v>3814</v>
      </c>
      <c r="D55" s="31">
        <v>3814</v>
      </c>
      <c r="E55" s="31">
        <f t="shared" si="14"/>
        <v>11442</v>
      </c>
      <c r="G55" s="31">
        <v>3814</v>
      </c>
      <c r="H55" s="31">
        <v>3814</v>
      </c>
      <c r="I55" s="31">
        <v>3814</v>
      </c>
      <c r="J55" s="31">
        <f t="shared" si="15"/>
        <v>11442</v>
      </c>
      <c r="L55" s="20" t="s">
        <v>32</v>
      </c>
    </row>
    <row r="56" spans="1:12" hidden="1" x14ac:dyDescent="0.25">
      <c r="A56" s="20" t="s">
        <v>38</v>
      </c>
      <c r="B56" s="31">
        <v>98.6</v>
      </c>
      <c r="C56" s="31">
        <v>98.6</v>
      </c>
      <c r="D56" s="31">
        <v>98.6</v>
      </c>
      <c r="E56" s="31">
        <f t="shared" si="14"/>
        <v>295.79999999999995</v>
      </c>
      <c r="G56" s="31">
        <v>98.6</v>
      </c>
      <c r="H56" s="31">
        <v>98.6</v>
      </c>
      <c r="I56" s="31">
        <v>98.6</v>
      </c>
      <c r="J56" s="31">
        <f t="shared" si="15"/>
        <v>295.79999999999995</v>
      </c>
      <c r="L56" s="20" t="s">
        <v>32</v>
      </c>
    </row>
    <row r="57" spans="1:12" hidden="1" x14ac:dyDescent="0.25">
      <c r="A57" s="20" t="s">
        <v>37</v>
      </c>
      <c r="B57" s="31">
        <v>112</v>
      </c>
      <c r="C57" s="31">
        <v>112</v>
      </c>
      <c r="D57" s="31">
        <v>112</v>
      </c>
      <c r="E57" s="31">
        <f t="shared" si="14"/>
        <v>336</v>
      </c>
      <c r="G57" s="31">
        <v>112</v>
      </c>
      <c r="H57" s="31">
        <v>112</v>
      </c>
      <c r="I57" s="31">
        <v>112</v>
      </c>
      <c r="J57" s="31">
        <f t="shared" si="15"/>
        <v>336</v>
      </c>
      <c r="L57" s="20" t="s">
        <v>32</v>
      </c>
    </row>
    <row r="58" spans="1:12" hidden="1" x14ac:dyDescent="0.25">
      <c r="A58" s="20" t="s">
        <v>36</v>
      </c>
      <c r="B58" s="31">
        <v>12</v>
      </c>
      <c r="C58" s="31">
        <v>12</v>
      </c>
      <c r="D58" s="31">
        <v>12</v>
      </c>
      <c r="E58" s="31">
        <f t="shared" si="14"/>
        <v>36</v>
      </c>
      <c r="G58" s="31">
        <v>12</v>
      </c>
      <c r="H58" s="31">
        <v>12</v>
      </c>
      <c r="I58" s="31">
        <v>12</v>
      </c>
      <c r="J58" s="31">
        <f t="shared" si="15"/>
        <v>36</v>
      </c>
      <c r="L58" s="20" t="s">
        <v>32</v>
      </c>
    </row>
    <row r="59" spans="1:12" hidden="1" x14ac:dyDescent="0.25">
      <c r="A59" s="20" t="s">
        <v>35</v>
      </c>
      <c r="B59" s="31">
        <v>53.02</v>
      </c>
      <c r="C59" s="31">
        <v>53.02</v>
      </c>
      <c r="D59" s="31">
        <v>53.02</v>
      </c>
      <c r="E59" s="31">
        <f t="shared" si="14"/>
        <v>159.06</v>
      </c>
      <c r="G59" s="31">
        <v>53.02</v>
      </c>
      <c r="H59" s="31">
        <v>53.02</v>
      </c>
      <c r="I59" s="31">
        <v>53.02</v>
      </c>
      <c r="J59" s="31">
        <f t="shared" si="15"/>
        <v>159.06</v>
      </c>
      <c r="L59" s="20" t="s">
        <v>32</v>
      </c>
    </row>
    <row r="60" spans="1:12" hidden="1" x14ac:dyDescent="0.25">
      <c r="A60" s="20" t="s">
        <v>34</v>
      </c>
      <c r="B60" s="31">
        <v>0</v>
      </c>
      <c r="C60" s="31">
        <v>0</v>
      </c>
      <c r="D60" s="31">
        <v>0</v>
      </c>
      <c r="E60" s="31">
        <f t="shared" si="14"/>
        <v>0</v>
      </c>
      <c r="G60" s="31">
        <v>41</v>
      </c>
      <c r="H60" s="31">
        <v>0</v>
      </c>
      <c r="I60" s="31">
        <v>0</v>
      </c>
      <c r="J60" s="31">
        <f t="shared" si="15"/>
        <v>41</v>
      </c>
      <c r="L60" s="20" t="s">
        <v>32</v>
      </c>
    </row>
    <row r="61" spans="1:12" hidden="1" x14ac:dyDescent="0.25">
      <c r="A61" s="20" t="s">
        <v>33</v>
      </c>
      <c r="B61" s="31">
        <f>B50*1.1</f>
        <v>0</v>
      </c>
      <c r="C61" s="31">
        <f>C50*1.1</f>
        <v>0</v>
      </c>
      <c r="D61" s="31">
        <f>D50*1.1</f>
        <v>0</v>
      </c>
      <c r="E61" s="31">
        <f t="shared" si="14"/>
        <v>0</v>
      </c>
      <c r="G61" s="31">
        <v>7471</v>
      </c>
      <c r="H61" s="31">
        <v>7471</v>
      </c>
      <c r="I61" s="31">
        <v>7471</v>
      </c>
      <c r="J61" s="31">
        <f t="shared" si="15"/>
        <v>22413</v>
      </c>
      <c r="L61" s="20" t="s">
        <v>32</v>
      </c>
    </row>
    <row r="62" spans="1:12" hidden="1" x14ac:dyDescent="0.25">
      <c r="A62" s="20" t="s">
        <v>31</v>
      </c>
      <c r="B62" s="32">
        <f>SUM(B54:B61)</f>
        <v>4465.6200000000008</v>
      </c>
      <c r="C62" s="32">
        <f>SUM(C54:C61)</f>
        <v>4465.6200000000008</v>
      </c>
      <c r="D62" s="32">
        <f>SUM(D54:D61)</f>
        <v>4465.6200000000008</v>
      </c>
      <c r="E62" s="32">
        <f>SUM(E54:E61)</f>
        <v>13396.859999999999</v>
      </c>
      <c r="G62" s="32">
        <f>SUM(G54:G61)</f>
        <v>11977.62</v>
      </c>
      <c r="H62" s="32">
        <f>SUM(H54:H61)</f>
        <v>11936.62</v>
      </c>
      <c r="I62" s="32">
        <f>SUM(I54:I61)</f>
        <v>11936.62</v>
      </c>
      <c r="J62" s="32">
        <f>SUM(J54:J61)</f>
        <v>35850.86</v>
      </c>
    </row>
    <row r="63" spans="1:12" hidden="1" x14ac:dyDescent="0.25">
      <c r="G63" s="32"/>
      <c r="H63" s="32"/>
      <c r="I63" s="32"/>
      <c r="J63" s="32"/>
    </row>
    <row r="64" spans="1:12" s="21" customFormat="1" hidden="1" x14ac:dyDescent="0.25">
      <c r="A64" s="27" t="s">
        <v>45</v>
      </c>
      <c r="B64" s="28" t="s">
        <v>43</v>
      </c>
      <c r="C64" s="29" t="s">
        <v>42</v>
      </c>
      <c r="D64" s="29" t="s">
        <v>41</v>
      </c>
      <c r="E64" s="30" t="s">
        <v>31</v>
      </c>
      <c r="G64" s="28" t="s">
        <v>43</v>
      </c>
      <c r="H64" s="29" t="s">
        <v>42</v>
      </c>
      <c r="I64" s="29" t="s">
        <v>41</v>
      </c>
      <c r="J64" s="30" t="s">
        <v>31</v>
      </c>
    </row>
    <row r="65" spans="1:13" hidden="1" x14ac:dyDescent="0.25">
      <c r="A65" s="20" t="s">
        <v>40</v>
      </c>
      <c r="B65" s="31">
        <v>376</v>
      </c>
      <c r="C65" s="31">
        <v>376</v>
      </c>
      <c r="D65" s="31">
        <v>376</v>
      </c>
      <c r="E65" s="31">
        <f t="shared" ref="E65:E72" si="16">SUM(B65:D65)</f>
        <v>1128</v>
      </c>
      <c r="G65" s="31">
        <v>376</v>
      </c>
      <c r="H65" s="31">
        <v>376</v>
      </c>
      <c r="I65" s="31">
        <v>376</v>
      </c>
      <c r="J65" s="31">
        <f t="shared" ref="J65:J72" si="17">SUM(G65:I65)</f>
        <v>1128</v>
      </c>
      <c r="L65" s="20" t="s">
        <v>32</v>
      </c>
    </row>
    <row r="66" spans="1:13" hidden="1" x14ac:dyDescent="0.25">
      <c r="A66" s="20" t="s">
        <v>39</v>
      </c>
      <c r="B66" s="31">
        <v>3814</v>
      </c>
      <c r="C66" s="31">
        <v>3814</v>
      </c>
      <c r="D66" s="31">
        <v>3814</v>
      </c>
      <c r="E66" s="31">
        <f t="shared" si="16"/>
        <v>11442</v>
      </c>
      <c r="G66" s="31">
        <v>3814</v>
      </c>
      <c r="H66" s="31">
        <v>3814</v>
      </c>
      <c r="I66" s="31">
        <v>3814</v>
      </c>
      <c r="J66" s="31">
        <f t="shared" si="17"/>
        <v>11442</v>
      </c>
      <c r="L66" s="20" t="s">
        <v>32</v>
      </c>
    </row>
    <row r="67" spans="1:13" hidden="1" x14ac:dyDescent="0.25">
      <c r="A67" s="20" t="s">
        <v>38</v>
      </c>
      <c r="B67" s="31">
        <v>104.4</v>
      </c>
      <c r="C67" s="31">
        <v>104.4</v>
      </c>
      <c r="D67" s="31">
        <v>104.4</v>
      </c>
      <c r="E67" s="31">
        <f t="shared" si="16"/>
        <v>313.20000000000005</v>
      </c>
      <c r="G67" s="31">
        <v>104.4</v>
      </c>
      <c r="H67" s="31">
        <v>104.4</v>
      </c>
      <c r="I67" s="31">
        <v>104.4</v>
      </c>
      <c r="J67" s="31">
        <f t="shared" si="17"/>
        <v>313.20000000000005</v>
      </c>
      <c r="L67" s="20" t="s">
        <v>32</v>
      </c>
    </row>
    <row r="68" spans="1:13" hidden="1" x14ac:dyDescent="0.25">
      <c r="A68" s="20" t="s">
        <v>37</v>
      </c>
      <c r="B68" s="31">
        <v>117</v>
      </c>
      <c r="C68" s="31">
        <v>117</v>
      </c>
      <c r="D68" s="31">
        <v>117</v>
      </c>
      <c r="E68" s="31">
        <f t="shared" si="16"/>
        <v>351</v>
      </c>
      <c r="G68" s="31">
        <v>117</v>
      </c>
      <c r="H68" s="31">
        <v>117</v>
      </c>
      <c r="I68" s="31">
        <v>117</v>
      </c>
      <c r="J68" s="31">
        <f t="shared" si="17"/>
        <v>351</v>
      </c>
      <c r="L68" s="20" t="s">
        <v>32</v>
      </c>
    </row>
    <row r="69" spans="1:13" hidden="1" x14ac:dyDescent="0.25">
      <c r="A69" s="20" t="s">
        <v>36</v>
      </c>
      <c r="B69" s="31">
        <v>12</v>
      </c>
      <c r="C69" s="31">
        <v>12</v>
      </c>
      <c r="D69" s="31">
        <v>12</v>
      </c>
      <c r="E69" s="31">
        <f t="shared" si="16"/>
        <v>36</v>
      </c>
      <c r="G69" s="31">
        <v>12</v>
      </c>
      <c r="H69" s="31">
        <v>12</v>
      </c>
      <c r="I69" s="31">
        <v>12</v>
      </c>
      <c r="J69" s="31">
        <f t="shared" si="17"/>
        <v>36</v>
      </c>
      <c r="L69" s="20" t="s">
        <v>32</v>
      </c>
    </row>
    <row r="70" spans="1:13" hidden="1" x14ac:dyDescent="0.25">
      <c r="A70" s="20" t="s">
        <v>35</v>
      </c>
      <c r="B70" s="31">
        <v>65.55</v>
      </c>
      <c r="C70" s="31">
        <v>65.55</v>
      </c>
      <c r="D70" s="31">
        <v>65.55</v>
      </c>
      <c r="E70" s="31">
        <f t="shared" si="16"/>
        <v>196.64999999999998</v>
      </c>
      <c r="G70" s="31">
        <v>65.55</v>
      </c>
      <c r="H70" s="31">
        <v>65.55</v>
      </c>
      <c r="I70" s="31">
        <v>65.55</v>
      </c>
      <c r="J70" s="31">
        <f t="shared" si="17"/>
        <v>196.64999999999998</v>
      </c>
      <c r="L70" s="20" t="s">
        <v>32</v>
      </c>
    </row>
    <row r="71" spans="1:13" hidden="1" x14ac:dyDescent="0.25">
      <c r="A71" s="20" t="s">
        <v>76</v>
      </c>
      <c r="B71" s="31">
        <f>B60*1.1</f>
        <v>0</v>
      </c>
      <c r="C71" s="31">
        <v>0</v>
      </c>
      <c r="D71" s="31">
        <v>0</v>
      </c>
      <c r="E71" s="31">
        <f t="shared" si="16"/>
        <v>0</v>
      </c>
      <c r="G71" s="31">
        <v>40</v>
      </c>
      <c r="H71" s="31">
        <v>0</v>
      </c>
      <c r="I71" s="31">
        <v>0</v>
      </c>
      <c r="J71" s="31">
        <f t="shared" si="17"/>
        <v>40</v>
      </c>
      <c r="L71" s="20" t="s">
        <v>32</v>
      </c>
    </row>
    <row r="72" spans="1:13" hidden="1" x14ac:dyDescent="0.25">
      <c r="A72" s="20" t="s">
        <v>77</v>
      </c>
      <c r="B72" s="31">
        <f>B61*1.1</f>
        <v>0</v>
      </c>
      <c r="C72" s="31">
        <f>C61*1.1</f>
        <v>0</v>
      </c>
      <c r="D72" s="31">
        <f>D61*1.1</f>
        <v>0</v>
      </c>
      <c r="E72" s="31">
        <f t="shared" si="16"/>
        <v>0</v>
      </c>
      <c r="G72" s="31">
        <v>8238</v>
      </c>
      <c r="H72" s="31">
        <v>8238</v>
      </c>
      <c r="I72" s="31">
        <v>8238</v>
      </c>
      <c r="J72" s="31">
        <f t="shared" si="17"/>
        <v>24714</v>
      </c>
      <c r="L72" s="20" t="s">
        <v>32</v>
      </c>
    </row>
    <row r="73" spans="1:13" hidden="1" x14ac:dyDescent="0.25">
      <c r="A73" s="20" t="s">
        <v>31</v>
      </c>
      <c r="B73" s="32">
        <f>SUM(B65:B72)</f>
        <v>4488.95</v>
      </c>
      <c r="C73" s="32">
        <f>SUM(C65:C72)</f>
        <v>4488.95</v>
      </c>
      <c r="D73" s="32">
        <f>SUM(D65:D72)</f>
        <v>4488.95</v>
      </c>
      <c r="E73" s="32">
        <f>SUM(E65:E72)</f>
        <v>13466.85</v>
      </c>
      <c r="G73" s="32">
        <f>SUM(G65:G72)</f>
        <v>12766.95</v>
      </c>
      <c r="H73" s="32">
        <f>SUM(H65:H72)</f>
        <v>12726.95</v>
      </c>
      <c r="I73" s="32">
        <f>SUM(I65:I72)</f>
        <v>12726.95</v>
      </c>
      <c r="J73" s="32">
        <f>SUM(J65:J72)</f>
        <v>38220.85</v>
      </c>
    </row>
    <row r="74" spans="1:13" hidden="1" x14ac:dyDescent="0.25">
      <c r="G74" s="32"/>
      <c r="H74" s="32"/>
      <c r="I74" s="32"/>
      <c r="J74" s="32"/>
    </row>
    <row r="75" spans="1:13" hidden="1" x14ac:dyDescent="0.25">
      <c r="A75" s="27" t="s">
        <v>44</v>
      </c>
      <c r="B75" s="28" t="s">
        <v>43</v>
      </c>
      <c r="C75" s="29" t="s">
        <v>42</v>
      </c>
      <c r="D75" s="29" t="s">
        <v>41</v>
      </c>
      <c r="E75" s="30" t="s">
        <v>31</v>
      </c>
      <c r="F75" s="21"/>
      <c r="G75" s="28" t="s">
        <v>43</v>
      </c>
      <c r="H75" s="29" t="s">
        <v>42</v>
      </c>
      <c r="I75" s="29" t="s">
        <v>41</v>
      </c>
      <c r="J75" s="30" t="s">
        <v>31</v>
      </c>
      <c r="K75" s="21"/>
      <c r="L75" s="21"/>
      <c r="M75" s="21"/>
    </row>
    <row r="76" spans="1:13" hidden="1" x14ac:dyDescent="0.25">
      <c r="A76" s="20" t="s">
        <v>40</v>
      </c>
      <c r="B76" s="31">
        <f t="shared" ref="B76:D81" si="18">B65*1.05</f>
        <v>394.8</v>
      </c>
      <c r="C76" s="31">
        <f t="shared" si="18"/>
        <v>394.8</v>
      </c>
      <c r="D76" s="31">
        <f t="shared" si="18"/>
        <v>394.8</v>
      </c>
      <c r="E76" s="31">
        <f t="shared" ref="E76:E83" si="19">SUM(B76:D76)</f>
        <v>1184.4000000000001</v>
      </c>
      <c r="G76" s="31">
        <f t="shared" ref="G76:I81" si="20">G65*1.05</f>
        <v>394.8</v>
      </c>
      <c r="H76" s="31">
        <f t="shared" si="20"/>
        <v>394.8</v>
      </c>
      <c r="I76" s="31">
        <f t="shared" si="20"/>
        <v>394.8</v>
      </c>
      <c r="J76" s="31">
        <f t="shared" ref="J76:J83" si="21">SUM(G76:I76)</f>
        <v>1184.4000000000001</v>
      </c>
      <c r="L76" s="20" t="s">
        <v>32</v>
      </c>
    </row>
    <row r="77" spans="1:13" hidden="1" x14ac:dyDescent="0.25">
      <c r="A77" s="20" t="s">
        <v>39</v>
      </c>
      <c r="B77" s="31">
        <f t="shared" si="18"/>
        <v>4004.7000000000003</v>
      </c>
      <c r="C77" s="31">
        <f t="shared" si="18"/>
        <v>4004.7000000000003</v>
      </c>
      <c r="D77" s="31">
        <f t="shared" si="18"/>
        <v>4004.7000000000003</v>
      </c>
      <c r="E77" s="31">
        <f t="shared" si="19"/>
        <v>12014.1</v>
      </c>
      <c r="G77" s="31">
        <f t="shared" si="20"/>
        <v>4004.7000000000003</v>
      </c>
      <c r="H77" s="31">
        <f t="shared" si="20"/>
        <v>4004.7000000000003</v>
      </c>
      <c r="I77" s="31">
        <f t="shared" si="20"/>
        <v>4004.7000000000003</v>
      </c>
      <c r="J77" s="31">
        <f t="shared" si="21"/>
        <v>12014.1</v>
      </c>
      <c r="L77" s="20" t="s">
        <v>32</v>
      </c>
    </row>
    <row r="78" spans="1:13" hidden="1" x14ac:dyDescent="0.25">
      <c r="A78" s="20" t="s">
        <v>38</v>
      </c>
      <c r="B78" s="31">
        <f t="shared" si="18"/>
        <v>109.62</v>
      </c>
      <c r="C78" s="31">
        <f t="shared" si="18"/>
        <v>109.62</v>
      </c>
      <c r="D78" s="31">
        <f t="shared" si="18"/>
        <v>109.62</v>
      </c>
      <c r="E78" s="31">
        <f t="shared" si="19"/>
        <v>328.86</v>
      </c>
      <c r="G78" s="31">
        <f t="shared" si="20"/>
        <v>109.62</v>
      </c>
      <c r="H78" s="31">
        <f t="shared" si="20"/>
        <v>109.62</v>
      </c>
      <c r="I78" s="31">
        <f t="shared" si="20"/>
        <v>109.62</v>
      </c>
      <c r="J78" s="31">
        <f t="shared" si="21"/>
        <v>328.86</v>
      </c>
      <c r="L78" s="20" t="s">
        <v>32</v>
      </c>
    </row>
    <row r="79" spans="1:13" hidden="1" x14ac:dyDescent="0.25">
      <c r="A79" s="20" t="s">
        <v>37</v>
      </c>
      <c r="B79" s="31">
        <f t="shared" si="18"/>
        <v>122.85000000000001</v>
      </c>
      <c r="C79" s="31">
        <f t="shared" si="18"/>
        <v>122.85000000000001</v>
      </c>
      <c r="D79" s="31">
        <f t="shared" si="18"/>
        <v>122.85000000000001</v>
      </c>
      <c r="E79" s="31">
        <f t="shared" si="19"/>
        <v>368.55</v>
      </c>
      <c r="G79" s="31">
        <f t="shared" si="20"/>
        <v>122.85000000000001</v>
      </c>
      <c r="H79" s="31">
        <f t="shared" si="20"/>
        <v>122.85000000000001</v>
      </c>
      <c r="I79" s="31">
        <f t="shared" si="20"/>
        <v>122.85000000000001</v>
      </c>
      <c r="J79" s="31">
        <f t="shared" si="21"/>
        <v>368.55</v>
      </c>
      <c r="L79" s="20" t="s">
        <v>32</v>
      </c>
    </row>
    <row r="80" spans="1:13" hidden="1" x14ac:dyDescent="0.25">
      <c r="A80" s="20" t="s">
        <v>36</v>
      </c>
      <c r="B80" s="31">
        <f t="shared" si="18"/>
        <v>12.600000000000001</v>
      </c>
      <c r="C80" s="31">
        <f t="shared" si="18"/>
        <v>12.600000000000001</v>
      </c>
      <c r="D80" s="31">
        <f t="shared" si="18"/>
        <v>12.600000000000001</v>
      </c>
      <c r="E80" s="31">
        <f t="shared" si="19"/>
        <v>37.800000000000004</v>
      </c>
      <c r="G80" s="31">
        <f t="shared" si="20"/>
        <v>12.600000000000001</v>
      </c>
      <c r="H80" s="31">
        <f t="shared" si="20"/>
        <v>12.600000000000001</v>
      </c>
      <c r="I80" s="31">
        <f t="shared" si="20"/>
        <v>12.600000000000001</v>
      </c>
      <c r="J80" s="31">
        <f t="shared" si="21"/>
        <v>37.800000000000004</v>
      </c>
      <c r="L80" s="20" t="s">
        <v>32</v>
      </c>
    </row>
    <row r="81" spans="1:13" hidden="1" x14ac:dyDescent="0.25">
      <c r="A81" s="20" t="s">
        <v>35</v>
      </c>
      <c r="B81" s="31">
        <f t="shared" si="18"/>
        <v>68.827500000000001</v>
      </c>
      <c r="C81" s="31">
        <f t="shared" si="18"/>
        <v>68.827500000000001</v>
      </c>
      <c r="D81" s="31">
        <f t="shared" si="18"/>
        <v>68.827500000000001</v>
      </c>
      <c r="E81" s="31">
        <f t="shared" si="19"/>
        <v>206.48250000000002</v>
      </c>
      <c r="G81" s="31">
        <f t="shared" si="20"/>
        <v>68.827500000000001</v>
      </c>
      <c r="H81" s="31">
        <f t="shared" si="20"/>
        <v>68.827500000000001</v>
      </c>
      <c r="I81" s="31">
        <f t="shared" si="20"/>
        <v>68.827500000000001</v>
      </c>
      <c r="J81" s="31">
        <f t="shared" si="21"/>
        <v>206.48250000000002</v>
      </c>
      <c r="L81" s="20" t="s">
        <v>32</v>
      </c>
    </row>
    <row r="82" spans="1:13" hidden="1" x14ac:dyDescent="0.25">
      <c r="A82" s="20" t="s">
        <v>76</v>
      </c>
      <c r="B82" s="31">
        <f>B71*1.1</f>
        <v>0</v>
      </c>
      <c r="C82" s="31">
        <v>0</v>
      </c>
      <c r="D82" s="31">
        <v>0</v>
      </c>
      <c r="E82" s="31">
        <f t="shared" si="19"/>
        <v>0</v>
      </c>
      <c r="G82" s="31">
        <f>G71*1.05</f>
        <v>42</v>
      </c>
      <c r="H82" s="31">
        <v>0</v>
      </c>
      <c r="I82" s="31">
        <v>0</v>
      </c>
      <c r="J82" s="31">
        <f t="shared" si="21"/>
        <v>42</v>
      </c>
      <c r="L82" s="20" t="s">
        <v>32</v>
      </c>
    </row>
    <row r="83" spans="1:13" hidden="1" x14ac:dyDescent="0.25">
      <c r="A83" s="20" t="s">
        <v>77</v>
      </c>
      <c r="B83" s="31">
        <f>B72*1.1</f>
        <v>0</v>
      </c>
      <c r="C83" s="31">
        <f>C72*1.1</f>
        <v>0</v>
      </c>
      <c r="D83" s="31">
        <f>D72*1.1</f>
        <v>0</v>
      </c>
      <c r="E83" s="31">
        <f t="shared" si="19"/>
        <v>0</v>
      </c>
      <c r="G83" s="31">
        <f>G72*1.05</f>
        <v>8649.9</v>
      </c>
      <c r="H83" s="31">
        <f>H72*1.05</f>
        <v>8649.9</v>
      </c>
      <c r="I83" s="31">
        <f>I72*1.05</f>
        <v>8649.9</v>
      </c>
      <c r="J83" s="31">
        <f t="shared" si="21"/>
        <v>25949.699999999997</v>
      </c>
      <c r="L83" s="20" t="s">
        <v>32</v>
      </c>
    </row>
    <row r="84" spans="1:13" hidden="1" x14ac:dyDescent="0.25">
      <c r="A84" s="20" t="s">
        <v>31</v>
      </c>
      <c r="B84" s="32">
        <f>SUM(B76:B83)</f>
        <v>4713.3975000000009</v>
      </c>
      <c r="C84" s="32">
        <f>SUM(C76:C83)</f>
        <v>4713.3975000000009</v>
      </c>
      <c r="D84" s="32">
        <f>SUM(D76:D83)</f>
        <v>4713.3975000000009</v>
      </c>
      <c r="E84" s="32">
        <f>SUM(E76:E83)</f>
        <v>14140.192499999999</v>
      </c>
      <c r="G84" s="32">
        <f>SUM(G76:G83)</f>
        <v>13405.297500000001</v>
      </c>
      <c r="H84" s="32">
        <f>SUM(H76:H83)</f>
        <v>13363.297500000001</v>
      </c>
      <c r="I84" s="32">
        <f>SUM(I76:I83)</f>
        <v>13363.297500000001</v>
      </c>
      <c r="J84" s="32">
        <f>SUM(J76:J83)</f>
        <v>40131.892499999994</v>
      </c>
    </row>
    <row r="85" spans="1:13" hidden="1" x14ac:dyDescent="0.25">
      <c r="G85" s="32"/>
      <c r="H85" s="32"/>
      <c r="I85" s="32"/>
      <c r="J85" s="32"/>
    </row>
    <row r="86" spans="1:13" hidden="1" x14ac:dyDescent="0.25">
      <c r="A86" s="27" t="s">
        <v>63</v>
      </c>
      <c r="B86" s="28" t="s">
        <v>43</v>
      </c>
      <c r="C86" s="29" t="s">
        <v>42</v>
      </c>
      <c r="D86" s="29" t="s">
        <v>41</v>
      </c>
      <c r="E86" s="30" t="s">
        <v>31</v>
      </c>
      <c r="F86" s="21"/>
      <c r="G86" s="28" t="s">
        <v>43</v>
      </c>
      <c r="H86" s="29" t="s">
        <v>42</v>
      </c>
      <c r="I86" s="29" t="s">
        <v>41</v>
      </c>
      <c r="J86" s="30" t="s">
        <v>31</v>
      </c>
      <c r="K86" s="21"/>
      <c r="L86" s="21"/>
      <c r="M86" s="21"/>
    </row>
    <row r="87" spans="1:13" hidden="1" x14ac:dyDescent="0.25">
      <c r="A87" s="20" t="s">
        <v>40</v>
      </c>
      <c r="B87" s="31">
        <v>376</v>
      </c>
      <c r="C87" s="31">
        <v>376</v>
      </c>
      <c r="D87" s="31">
        <v>376</v>
      </c>
      <c r="E87" s="31">
        <f t="shared" ref="E87:E94" si="22">SUM(B87:D87)</f>
        <v>1128</v>
      </c>
      <c r="G87" s="31">
        <v>376</v>
      </c>
      <c r="H87" s="31">
        <v>376</v>
      </c>
      <c r="I87" s="31">
        <v>376</v>
      </c>
      <c r="J87" s="31">
        <f t="shared" ref="J87:J94" si="23">SUM(G87:I87)</f>
        <v>1128</v>
      </c>
      <c r="L87" s="20" t="s">
        <v>32</v>
      </c>
    </row>
    <row r="88" spans="1:13" hidden="1" x14ac:dyDescent="0.25">
      <c r="A88" s="20" t="s">
        <v>39</v>
      </c>
      <c r="B88" s="31">
        <v>3814</v>
      </c>
      <c r="C88" s="31">
        <v>3814</v>
      </c>
      <c r="D88" s="31">
        <v>3814</v>
      </c>
      <c r="E88" s="31">
        <f t="shared" si="22"/>
        <v>11442</v>
      </c>
      <c r="G88" s="31">
        <v>3814</v>
      </c>
      <c r="H88" s="31">
        <v>3814</v>
      </c>
      <c r="I88" s="31">
        <v>3814</v>
      </c>
      <c r="J88" s="31">
        <f t="shared" si="23"/>
        <v>11442</v>
      </c>
      <c r="L88" s="20" t="s">
        <v>32</v>
      </c>
    </row>
    <row r="89" spans="1:13" hidden="1" x14ac:dyDescent="0.25">
      <c r="A89" s="20" t="s">
        <v>38</v>
      </c>
      <c r="B89" s="31">
        <v>107.43</v>
      </c>
      <c r="C89" s="31">
        <v>107.43</v>
      </c>
      <c r="D89" s="31">
        <v>107.43</v>
      </c>
      <c r="E89" s="31">
        <f t="shared" si="22"/>
        <v>322.29000000000002</v>
      </c>
      <c r="G89" s="31">
        <v>107.43</v>
      </c>
      <c r="H89" s="31">
        <v>107.43</v>
      </c>
      <c r="I89" s="31">
        <v>107.43</v>
      </c>
      <c r="J89" s="31">
        <f t="shared" si="23"/>
        <v>322.29000000000002</v>
      </c>
      <c r="L89" s="20" t="s">
        <v>32</v>
      </c>
    </row>
    <row r="90" spans="1:13" hidden="1" x14ac:dyDescent="0.25">
      <c r="A90" s="20" t="s">
        <v>37</v>
      </c>
      <c r="B90" s="31">
        <v>117</v>
      </c>
      <c r="C90" s="31">
        <v>117</v>
      </c>
      <c r="D90" s="31">
        <v>117</v>
      </c>
      <c r="E90" s="31">
        <f t="shared" si="22"/>
        <v>351</v>
      </c>
      <c r="G90" s="31">
        <v>117</v>
      </c>
      <c r="H90" s="31">
        <v>117</v>
      </c>
      <c r="I90" s="31">
        <v>117</v>
      </c>
      <c r="J90" s="31">
        <f t="shared" si="23"/>
        <v>351</v>
      </c>
      <c r="L90" s="20" t="s">
        <v>32</v>
      </c>
    </row>
    <row r="91" spans="1:13" hidden="1" x14ac:dyDescent="0.25">
      <c r="A91" s="20" t="s">
        <v>36</v>
      </c>
      <c r="B91" s="31">
        <v>12</v>
      </c>
      <c r="C91" s="31">
        <v>12</v>
      </c>
      <c r="D91" s="31">
        <v>12</v>
      </c>
      <c r="E91" s="31">
        <f t="shared" si="22"/>
        <v>36</v>
      </c>
      <c r="G91" s="31">
        <v>12</v>
      </c>
      <c r="H91" s="31">
        <v>12</v>
      </c>
      <c r="I91" s="31">
        <v>12</v>
      </c>
      <c r="J91" s="31">
        <f t="shared" si="23"/>
        <v>36</v>
      </c>
      <c r="L91" s="20" t="s">
        <v>32</v>
      </c>
    </row>
    <row r="92" spans="1:13" hidden="1" x14ac:dyDescent="0.25">
      <c r="A92" s="20" t="s">
        <v>35</v>
      </c>
      <c r="B92" s="31">
        <v>66.53</v>
      </c>
      <c r="C92" s="31">
        <v>66.53</v>
      </c>
      <c r="D92" s="31">
        <v>66.53</v>
      </c>
      <c r="E92" s="31">
        <f t="shared" si="22"/>
        <v>199.59</v>
      </c>
      <c r="G92" s="31">
        <v>66.53</v>
      </c>
      <c r="H92" s="31">
        <v>66.53</v>
      </c>
      <c r="I92" s="31">
        <v>66.53</v>
      </c>
      <c r="J92" s="31">
        <f t="shared" si="23"/>
        <v>199.59</v>
      </c>
      <c r="L92" s="20" t="s">
        <v>32</v>
      </c>
    </row>
    <row r="93" spans="1:13" hidden="1" x14ac:dyDescent="0.25">
      <c r="A93" s="20" t="s">
        <v>76</v>
      </c>
      <c r="B93" s="31">
        <f>B82*1.1</f>
        <v>0</v>
      </c>
      <c r="C93" s="31">
        <v>0</v>
      </c>
      <c r="D93" s="31">
        <v>0</v>
      </c>
      <c r="E93" s="31">
        <f t="shared" si="22"/>
        <v>0</v>
      </c>
      <c r="G93" s="31">
        <v>40</v>
      </c>
      <c r="H93" s="31">
        <v>0</v>
      </c>
      <c r="I93" s="31">
        <v>0</v>
      </c>
      <c r="J93" s="31">
        <f t="shared" si="23"/>
        <v>40</v>
      </c>
      <c r="L93" s="20" t="s">
        <v>32</v>
      </c>
    </row>
    <row r="94" spans="1:13" hidden="1" x14ac:dyDescent="0.25">
      <c r="A94" s="20" t="s">
        <v>77</v>
      </c>
      <c r="B94" s="31">
        <f>B83*1.1</f>
        <v>0</v>
      </c>
      <c r="C94" s="31">
        <f>C83*1.1</f>
        <v>0</v>
      </c>
      <c r="D94" s="31">
        <f>D83*1.1</f>
        <v>0</v>
      </c>
      <c r="E94" s="31">
        <f t="shared" si="22"/>
        <v>0</v>
      </c>
      <c r="G94" s="31">
        <v>8651</v>
      </c>
      <c r="H94" s="31">
        <v>8651</v>
      </c>
      <c r="I94" s="31">
        <v>8651</v>
      </c>
      <c r="J94" s="31">
        <f t="shared" si="23"/>
        <v>25953</v>
      </c>
      <c r="L94" s="20" t="s">
        <v>32</v>
      </c>
    </row>
    <row r="95" spans="1:13" hidden="1" x14ac:dyDescent="0.25">
      <c r="A95" s="20" t="s">
        <v>31</v>
      </c>
      <c r="B95" s="32">
        <f>SUM(B87:B94)</f>
        <v>4492.96</v>
      </c>
      <c r="C95" s="32">
        <f>SUM(C87:C94)</f>
        <v>4492.96</v>
      </c>
      <c r="D95" s="32">
        <f>SUM(D87:D94)</f>
        <v>4492.96</v>
      </c>
      <c r="E95" s="32">
        <f>SUM(E87:E94)</f>
        <v>13478.880000000001</v>
      </c>
      <c r="G95" s="32">
        <f>SUM(G87:G94)</f>
        <v>13183.96</v>
      </c>
      <c r="H95" s="32">
        <f>SUM(H87:H94)</f>
        <v>13143.96</v>
      </c>
      <c r="I95" s="32">
        <f>SUM(I87:I94)</f>
        <v>13143.96</v>
      </c>
      <c r="J95" s="32">
        <f>SUM(J87:J94)</f>
        <v>39471.880000000005</v>
      </c>
    </row>
    <row r="96" spans="1:13" hidden="1" x14ac:dyDescent="0.25">
      <c r="G96" s="32"/>
      <c r="H96" s="32"/>
      <c r="I96" s="32"/>
      <c r="J96" s="32"/>
    </row>
    <row r="97" spans="1:13" hidden="1" x14ac:dyDescent="0.25">
      <c r="A97" s="27" t="s">
        <v>64</v>
      </c>
      <c r="B97" s="28" t="s">
        <v>43</v>
      </c>
      <c r="C97" s="29" t="s">
        <v>42</v>
      </c>
      <c r="D97" s="29" t="s">
        <v>41</v>
      </c>
      <c r="E97" s="30" t="s">
        <v>31</v>
      </c>
      <c r="F97" s="21"/>
      <c r="G97" s="28" t="s">
        <v>43</v>
      </c>
      <c r="H97" s="29" t="s">
        <v>42</v>
      </c>
      <c r="I97" s="29" t="s">
        <v>41</v>
      </c>
      <c r="J97" s="30" t="s">
        <v>31</v>
      </c>
      <c r="K97" s="21"/>
      <c r="L97" s="21"/>
      <c r="M97" s="21"/>
    </row>
    <row r="98" spans="1:13" hidden="1" x14ac:dyDescent="0.25">
      <c r="A98" s="20" t="s">
        <v>40</v>
      </c>
      <c r="B98" s="31">
        <v>384</v>
      </c>
      <c r="C98" s="31">
        <v>384</v>
      </c>
      <c r="D98" s="31">
        <v>384</v>
      </c>
      <c r="E98" s="31">
        <f t="shared" ref="E98:E106" si="24">SUM(B98:D98)</f>
        <v>1152</v>
      </c>
      <c r="G98" s="31">
        <v>384</v>
      </c>
      <c r="H98" s="31">
        <v>384</v>
      </c>
      <c r="I98" s="31">
        <v>384</v>
      </c>
      <c r="J98" s="31">
        <f t="shared" ref="J98:J106" si="25">SUM(G98:I98)</f>
        <v>1152</v>
      </c>
      <c r="L98" s="20" t="s">
        <v>32</v>
      </c>
    </row>
    <row r="99" spans="1:13" hidden="1" x14ac:dyDescent="0.25">
      <c r="A99" s="20" t="s">
        <v>39</v>
      </c>
      <c r="B99" s="31">
        <v>3900</v>
      </c>
      <c r="C99" s="31">
        <v>3900</v>
      </c>
      <c r="D99" s="31">
        <v>3900</v>
      </c>
      <c r="E99" s="31">
        <f t="shared" si="24"/>
        <v>11700</v>
      </c>
      <c r="G99" s="31">
        <v>3900</v>
      </c>
      <c r="H99" s="31">
        <v>3900</v>
      </c>
      <c r="I99" s="31">
        <v>3900</v>
      </c>
      <c r="J99" s="31">
        <f t="shared" si="25"/>
        <v>11700</v>
      </c>
      <c r="L99" s="20" t="s">
        <v>32</v>
      </c>
    </row>
    <row r="100" spans="1:13" hidden="1" x14ac:dyDescent="0.25">
      <c r="A100" s="20" t="s">
        <v>38</v>
      </c>
      <c r="B100" s="31">
        <v>110.55</v>
      </c>
      <c r="C100" s="31">
        <v>110.55</v>
      </c>
      <c r="D100" s="31">
        <v>110.55</v>
      </c>
      <c r="E100" s="31">
        <f t="shared" si="24"/>
        <v>331.65</v>
      </c>
      <c r="G100" s="31">
        <v>110.55</v>
      </c>
      <c r="H100" s="31">
        <v>110.55</v>
      </c>
      <c r="I100" s="31">
        <v>110.55</v>
      </c>
      <c r="J100" s="31">
        <f t="shared" si="25"/>
        <v>331.65</v>
      </c>
      <c r="L100" s="20" t="s">
        <v>32</v>
      </c>
    </row>
    <row r="101" spans="1:13" hidden="1" x14ac:dyDescent="0.25">
      <c r="A101" s="20" t="s">
        <v>37</v>
      </c>
      <c r="B101" s="31">
        <v>95</v>
      </c>
      <c r="C101" s="31">
        <v>95</v>
      </c>
      <c r="D101" s="31">
        <v>95</v>
      </c>
      <c r="E101" s="31">
        <f t="shared" si="24"/>
        <v>285</v>
      </c>
      <c r="G101" s="31">
        <v>95</v>
      </c>
      <c r="H101" s="31">
        <v>95</v>
      </c>
      <c r="I101" s="31">
        <v>95</v>
      </c>
      <c r="J101" s="31">
        <f t="shared" si="25"/>
        <v>285</v>
      </c>
      <c r="L101" s="20" t="s">
        <v>32</v>
      </c>
    </row>
    <row r="102" spans="1:13" hidden="1" x14ac:dyDescent="0.25">
      <c r="A102" s="77" t="s">
        <v>99</v>
      </c>
      <c r="B102" s="31">
        <v>22</v>
      </c>
      <c r="C102" s="31">
        <v>22</v>
      </c>
      <c r="D102" s="31">
        <v>22</v>
      </c>
      <c r="E102" s="31">
        <f t="shared" si="24"/>
        <v>66</v>
      </c>
      <c r="G102" s="31">
        <v>22</v>
      </c>
      <c r="H102" s="31">
        <v>22</v>
      </c>
      <c r="I102" s="31">
        <v>22</v>
      </c>
      <c r="J102" s="31">
        <f t="shared" si="25"/>
        <v>66</v>
      </c>
    </row>
    <row r="103" spans="1:13" hidden="1" x14ac:dyDescent="0.25">
      <c r="A103" s="20" t="s">
        <v>36</v>
      </c>
      <c r="B103" s="31">
        <v>19.54</v>
      </c>
      <c r="C103" s="31">
        <v>19.54</v>
      </c>
      <c r="D103" s="31">
        <v>19.54</v>
      </c>
      <c r="E103" s="31">
        <f t="shared" si="24"/>
        <v>58.62</v>
      </c>
      <c r="G103" s="31">
        <v>19.54</v>
      </c>
      <c r="H103" s="31">
        <v>19.54</v>
      </c>
      <c r="I103" s="31">
        <v>19.54</v>
      </c>
      <c r="J103" s="31">
        <f t="shared" si="25"/>
        <v>58.62</v>
      </c>
      <c r="L103" s="20" t="s">
        <v>32</v>
      </c>
    </row>
    <row r="104" spans="1:13" hidden="1" x14ac:dyDescent="0.25">
      <c r="A104" s="20" t="s">
        <v>35</v>
      </c>
      <c r="B104" s="31">
        <v>67.53</v>
      </c>
      <c r="C104" s="31">
        <v>67.53</v>
      </c>
      <c r="D104" s="31">
        <v>67.53</v>
      </c>
      <c r="E104" s="31">
        <f t="shared" si="24"/>
        <v>202.59</v>
      </c>
      <c r="G104" s="31">
        <v>67.53</v>
      </c>
      <c r="H104" s="31">
        <v>67.53</v>
      </c>
      <c r="I104" s="31">
        <v>67.53</v>
      </c>
      <c r="J104" s="31">
        <f t="shared" si="25"/>
        <v>202.59</v>
      </c>
      <c r="L104" s="20" t="s">
        <v>32</v>
      </c>
    </row>
    <row r="105" spans="1:13" hidden="1" x14ac:dyDescent="0.25">
      <c r="A105" s="20" t="s">
        <v>76</v>
      </c>
      <c r="B105" s="31">
        <f>B93*1.1</f>
        <v>0</v>
      </c>
      <c r="C105" s="31">
        <v>0</v>
      </c>
      <c r="D105" s="31">
        <v>0</v>
      </c>
      <c r="E105" s="31">
        <f t="shared" si="24"/>
        <v>0</v>
      </c>
      <c r="G105" s="31">
        <v>40</v>
      </c>
      <c r="H105" s="31">
        <v>0</v>
      </c>
      <c r="I105" s="31">
        <v>0</v>
      </c>
      <c r="J105" s="31">
        <f t="shared" si="25"/>
        <v>40</v>
      </c>
      <c r="L105" s="20" t="s">
        <v>32</v>
      </c>
    </row>
    <row r="106" spans="1:13" hidden="1" x14ac:dyDescent="0.25">
      <c r="A106" s="20" t="s">
        <v>77</v>
      </c>
      <c r="B106" s="31">
        <f>B94*1.1</f>
        <v>0</v>
      </c>
      <c r="C106" s="31">
        <f>C94*1.1</f>
        <v>0</v>
      </c>
      <c r="D106" s="31">
        <f>D94*1.1</f>
        <v>0</v>
      </c>
      <c r="E106" s="31">
        <f t="shared" si="24"/>
        <v>0</v>
      </c>
      <c r="G106" s="31">
        <v>9084</v>
      </c>
      <c r="H106" s="31">
        <v>9084</v>
      </c>
      <c r="I106" s="31">
        <v>9084</v>
      </c>
      <c r="J106" s="31">
        <f t="shared" si="25"/>
        <v>27252</v>
      </c>
      <c r="L106" s="20" t="s">
        <v>32</v>
      </c>
    </row>
    <row r="107" spans="1:13" hidden="1" x14ac:dyDescent="0.25">
      <c r="A107" s="20" t="s">
        <v>31</v>
      </c>
      <c r="B107" s="32">
        <f>SUM(B98:B106)</f>
        <v>4598.62</v>
      </c>
      <c r="C107" s="32">
        <f>SUM(C98:C106)</f>
        <v>4598.62</v>
      </c>
      <c r="D107" s="32">
        <f>SUM(D98:D106)</f>
        <v>4598.62</v>
      </c>
      <c r="E107" s="32">
        <f>SUM(E98:E106)</f>
        <v>13795.86</v>
      </c>
      <c r="G107" s="32">
        <f>SUM(G98:G106)</f>
        <v>13722.619999999999</v>
      </c>
      <c r="H107" s="32">
        <f>SUM(H98:H106)</f>
        <v>13682.619999999999</v>
      </c>
      <c r="I107" s="32">
        <f>SUM(I98:I106)</f>
        <v>13682.619999999999</v>
      </c>
      <c r="J107" s="32">
        <f>SUM(J98:J106)</f>
        <v>41087.86</v>
      </c>
    </row>
    <row r="108" spans="1:13" hidden="1" x14ac:dyDescent="0.25">
      <c r="G108" s="32"/>
      <c r="H108" s="32"/>
      <c r="I108" s="32"/>
      <c r="J108" s="32"/>
    </row>
    <row r="109" spans="1:13" hidden="1" x14ac:dyDescent="0.25">
      <c r="A109" s="27" t="s">
        <v>68</v>
      </c>
      <c r="B109" s="28" t="s">
        <v>43</v>
      </c>
      <c r="C109" s="29" t="s">
        <v>42</v>
      </c>
      <c r="D109" s="29" t="s">
        <v>41</v>
      </c>
      <c r="E109" s="30" t="s">
        <v>31</v>
      </c>
      <c r="F109" s="21"/>
      <c r="G109" s="28" t="s">
        <v>43</v>
      </c>
      <c r="H109" s="29" t="s">
        <v>42</v>
      </c>
      <c r="I109" s="29" t="s">
        <v>41</v>
      </c>
      <c r="J109" s="30" t="s">
        <v>31</v>
      </c>
      <c r="K109" s="21"/>
      <c r="L109" s="21"/>
      <c r="M109" s="21"/>
    </row>
    <row r="110" spans="1:13" hidden="1" x14ac:dyDescent="0.25">
      <c r="A110" s="20" t="s">
        <v>40</v>
      </c>
      <c r="B110" s="31">
        <v>402</v>
      </c>
      <c r="C110" s="31">
        <v>402</v>
      </c>
      <c r="D110" s="31">
        <v>402</v>
      </c>
      <c r="E110" s="31">
        <f t="shared" ref="E110:E119" si="26">SUM(B110:D110)</f>
        <v>1206</v>
      </c>
      <c r="G110" s="31">
        <v>402</v>
      </c>
      <c r="H110" s="31">
        <v>402</v>
      </c>
      <c r="I110" s="31">
        <v>402</v>
      </c>
      <c r="J110" s="31">
        <f t="shared" ref="J110:J119" si="27">SUM(G110:I110)</f>
        <v>1206</v>
      </c>
      <c r="L110" s="20" t="s">
        <v>32</v>
      </c>
    </row>
    <row r="111" spans="1:13" hidden="1" x14ac:dyDescent="0.25">
      <c r="A111" s="20" t="s">
        <v>39</v>
      </c>
      <c r="B111" s="31">
        <v>4088</v>
      </c>
      <c r="C111" s="31">
        <v>4088</v>
      </c>
      <c r="D111" s="31">
        <v>4088</v>
      </c>
      <c r="E111" s="31">
        <f t="shared" si="26"/>
        <v>12264</v>
      </c>
      <c r="G111" s="31">
        <v>4088</v>
      </c>
      <c r="H111" s="31">
        <v>4088</v>
      </c>
      <c r="I111" s="31">
        <v>4088</v>
      </c>
      <c r="J111" s="31">
        <f t="shared" si="27"/>
        <v>12264</v>
      </c>
      <c r="L111" s="20" t="s">
        <v>32</v>
      </c>
    </row>
    <row r="112" spans="1:13" hidden="1" x14ac:dyDescent="0.25">
      <c r="A112" s="20" t="s">
        <v>38</v>
      </c>
      <c r="B112" s="31">
        <v>113.76</v>
      </c>
      <c r="C112" s="31">
        <v>113.76</v>
      </c>
      <c r="D112" s="31">
        <v>113.76</v>
      </c>
      <c r="E112" s="31">
        <f t="shared" si="26"/>
        <v>341.28000000000003</v>
      </c>
      <c r="G112" s="31">
        <v>113.76</v>
      </c>
      <c r="H112" s="31">
        <v>113.76</v>
      </c>
      <c r="I112" s="31">
        <v>113.76</v>
      </c>
      <c r="J112" s="31">
        <f t="shared" si="27"/>
        <v>341.28000000000003</v>
      </c>
      <c r="L112" s="20" t="s">
        <v>32</v>
      </c>
    </row>
    <row r="113" spans="1:13" hidden="1" x14ac:dyDescent="0.25">
      <c r="A113" s="20" t="s">
        <v>37</v>
      </c>
      <c r="B113" s="31">
        <v>95</v>
      </c>
      <c r="C113" s="31">
        <v>95</v>
      </c>
      <c r="D113" s="31">
        <v>95</v>
      </c>
      <c r="E113" s="31">
        <f t="shared" si="26"/>
        <v>285</v>
      </c>
      <c r="G113" s="31">
        <v>95</v>
      </c>
      <c r="H113" s="31">
        <v>95</v>
      </c>
      <c r="I113" s="31">
        <v>95</v>
      </c>
      <c r="J113" s="31">
        <f t="shared" si="27"/>
        <v>285</v>
      </c>
      <c r="L113" s="20" t="s">
        <v>32</v>
      </c>
    </row>
    <row r="114" spans="1:13" hidden="1" x14ac:dyDescent="0.25">
      <c r="A114" s="77" t="s">
        <v>99</v>
      </c>
      <c r="B114" s="31">
        <v>22</v>
      </c>
      <c r="C114" s="31">
        <v>22</v>
      </c>
      <c r="D114" s="31">
        <v>22</v>
      </c>
      <c r="E114" s="31">
        <f t="shared" si="26"/>
        <v>66</v>
      </c>
      <c r="G114" s="31">
        <v>22</v>
      </c>
      <c r="H114" s="31">
        <v>22</v>
      </c>
      <c r="I114" s="31">
        <v>22</v>
      </c>
      <c r="J114" s="31">
        <f t="shared" si="27"/>
        <v>66</v>
      </c>
      <c r="L114" s="20" t="s">
        <v>32</v>
      </c>
    </row>
    <row r="115" spans="1:13" hidden="1" x14ac:dyDescent="0.25">
      <c r="A115" s="20" t="s">
        <v>36</v>
      </c>
      <c r="B115" s="31">
        <v>20.11</v>
      </c>
      <c r="C115" s="31">
        <v>20.11</v>
      </c>
      <c r="D115" s="31">
        <v>20.11</v>
      </c>
      <c r="E115" s="31">
        <f t="shared" si="26"/>
        <v>60.33</v>
      </c>
      <c r="G115" s="31">
        <v>20.11</v>
      </c>
      <c r="H115" s="31">
        <v>20.11</v>
      </c>
      <c r="I115" s="31">
        <v>20.11</v>
      </c>
      <c r="J115" s="31">
        <f t="shared" si="27"/>
        <v>60.33</v>
      </c>
      <c r="L115" s="20" t="s">
        <v>32</v>
      </c>
    </row>
    <row r="116" spans="1:13" hidden="1" x14ac:dyDescent="0.25">
      <c r="A116" s="79" t="s">
        <v>102</v>
      </c>
      <c r="B116" s="31">
        <v>35.71</v>
      </c>
      <c r="C116" s="31">
        <v>35.71</v>
      </c>
      <c r="D116" s="31">
        <v>35.71</v>
      </c>
      <c r="E116" s="31">
        <f>SUM(B116:D116)</f>
        <v>107.13</v>
      </c>
      <c r="G116" s="31">
        <v>35.71</v>
      </c>
      <c r="H116" s="31">
        <v>35.71</v>
      </c>
      <c r="I116" s="31">
        <v>35.71</v>
      </c>
      <c r="J116" s="31">
        <f>SUM(G116:I116)</f>
        <v>107.13</v>
      </c>
      <c r="L116" s="20" t="s">
        <v>32</v>
      </c>
    </row>
    <row r="117" spans="1:13" hidden="1" x14ac:dyDescent="0.25">
      <c r="A117" s="20" t="s">
        <v>35</v>
      </c>
      <c r="B117" s="31">
        <v>68.540000000000006</v>
      </c>
      <c r="C117" s="31">
        <v>68.540000000000006</v>
      </c>
      <c r="D117" s="31">
        <v>68.540000000000006</v>
      </c>
      <c r="E117" s="31">
        <f t="shared" si="26"/>
        <v>205.62</v>
      </c>
      <c r="G117" s="31">
        <v>68.540000000000006</v>
      </c>
      <c r="H117" s="31">
        <v>68.540000000000006</v>
      </c>
      <c r="I117" s="31">
        <v>68.540000000000006</v>
      </c>
      <c r="J117" s="31">
        <f t="shared" si="27"/>
        <v>205.62</v>
      </c>
      <c r="L117" s="20" t="s">
        <v>32</v>
      </c>
    </row>
    <row r="118" spans="1:13" hidden="1" x14ac:dyDescent="0.25">
      <c r="A118" s="20" t="s">
        <v>76</v>
      </c>
      <c r="B118" s="31">
        <v>0</v>
      </c>
      <c r="C118" s="31">
        <v>0</v>
      </c>
      <c r="D118" s="31">
        <v>0</v>
      </c>
      <c r="E118" s="31">
        <f t="shared" si="26"/>
        <v>0</v>
      </c>
      <c r="G118" s="31">
        <v>40</v>
      </c>
      <c r="H118" s="31">
        <v>0</v>
      </c>
      <c r="I118" s="31">
        <v>0</v>
      </c>
      <c r="J118" s="31">
        <f t="shared" si="27"/>
        <v>40</v>
      </c>
      <c r="L118" s="20" t="s">
        <v>32</v>
      </c>
    </row>
    <row r="119" spans="1:13" hidden="1" x14ac:dyDescent="0.25">
      <c r="A119" s="20" t="s">
        <v>77</v>
      </c>
      <c r="B119" s="31">
        <f>B106*1.1</f>
        <v>0</v>
      </c>
      <c r="C119" s="31">
        <f>C106*1.1</f>
        <v>0</v>
      </c>
      <c r="D119" s="31">
        <f>D106*1.1</f>
        <v>0</v>
      </c>
      <c r="E119" s="31">
        <f t="shared" si="26"/>
        <v>0</v>
      </c>
      <c r="G119" s="31">
        <v>9539</v>
      </c>
      <c r="H119" s="31">
        <v>9539</v>
      </c>
      <c r="I119" s="31">
        <v>9539</v>
      </c>
      <c r="J119" s="31">
        <f t="shared" si="27"/>
        <v>28617</v>
      </c>
      <c r="L119" s="20" t="s">
        <v>32</v>
      </c>
    </row>
    <row r="120" spans="1:13" hidden="1" x14ac:dyDescent="0.25">
      <c r="A120" s="20" t="s">
        <v>31</v>
      </c>
      <c r="B120" s="32">
        <f>SUM(B110:B119)</f>
        <v>4845.12</v>
      </c>
      <c r="C120" s="32">
        <f>SUM(C110:C119)</f>
        <v>4845.12</v>
      </c>
      <c r="D120" s="32">
        <f>SUM(D110:D119)</f>
        <v>4845.12</v>
      </c>
      <c r="E120" s="32">
        <f>SUM(E110:E119)</f>
        <v>14535.36</v>
      </c>
      <c r="G120" s="32">
        <f>SUM(G110:G119)</f>
        <v>14424.119999999999</v>
      </c>
      <c r="H120" s="32">
        <f>SUM(H110:H119)</f>
        <v>14384.119999999999</v>
      </c>
      <c r="I120" s="32">
        <f>SUM(I110:I119)</f>
        <v>14384.119999999999</v>
      </c>
      <c r="J120" s="32">
        <f>SUM(J110:J119)</f>
        <v>43192.36</v>
      </c>
    </row>
    <row r="121" spans="1:13" hidden="1" x14ac:dyDescent="0.25">
      <c r="G121" s="32"/>
      <c r="H121" s="32"/>
      <c r="I121" s="32"/>
      <c r="J121" s="32"/>
    </row>
    <row r="122" spans="1:13" x14ac:dyDescent="0.25">
      <c r="A122" s="27" t="s">
        <v>69</v>
      </c>
      <c r="B122" s="28" t="s">
        <v>43</v>
      </c>
      <c r="C122" s="29" t="s">
        <v>42</v>
      </c>
      <c r="D122" s="29" t="s">
        <v>41</v>
      </c>
      <c r="E122" s="30" t="s">
        <v>31</v>
      </c>
      <c r="F122" s="21"/>
      <c r="G122" s="28" t="s">
        <v>43</v>
      </c>
      <c r="H122" s="29" t="s">
        <v>42</v>
      </c>
      <c r="I122" s="29" t="s">
        <v>41</v>
      </c>
      <c r="J122" s="30" t="s">
        <v>31</v>
      </c>
      <c r="K122" s="21"/>
      <c r="L122" s="21"/>
      <c r="M122" s="21"/>
    </row>
    <row r="123" spans="1:13" x14ac:dyDescent="0.25">
      <c r="A123" s="20" t="s">
        <v>40</v>
      </c>
      <c r="B123" s="31">
        <f t="shared" ref="B123:D129" si="28">B110*1.05</f>
        <v>422.1</v>
      </c>
      <c r="C123" s="31">
        <f t="shared" si="28"/>
        <v>422.1</v>
      </c>
      <c r="D123" s="31">
        <f t="shared" si="28"/>
        <v>422.1</v>
      </c>
      <c r="E123" s="31">
        <f t="shared" ref="E123:E132" si="29">SUM(B123:D123)</f>
        <v>1266.3000000000002</v>
      </c>
      <c r="G123" s="31">
        <f t="shared" ref="G123:I129" si="30">G110*1.05</f>
        <v>422.1</v>
      </c>
      <c r="H123" s="31">
        <f t="shared" si="30"/>
        <v>422.1</v>
      </c>
      <c r="I123" s="31">
        <f t="shared" si="30"/>
        <v>422.1</v>
      </c>
      <c r="J123" s="31">
        <f t="shared" ref="J123:J132" si="31">SUM(G123:I123)</f>
        <v>1266.3000000000002</v>
      </c>
      <c r="L123" s="20" t="s">
        <v>32</v>
      </c>
    </row>
    <row r="124" spans="1:13" x14ac:dyDescent="0.25">
      <c r="A124" s="20" t="s">
        <v>39</v>
      </c>
      <c r="B124" s="31">
        <f t="shared" si="28"/>
        <v>4292.4000000000005</v>
      </c>
      <c r="C124" s="31">
        <f t="shared" si="28"/>
        <v>4292.4000000000005</v>
      </c>
      <c r="D124" s="31">
        <f t="shared" si="28"/>
        <v>4292.4000000000005</v>
      </c>
      <c r="E124" s="31">
        <f t="shared" si="29"/>
        <v>12877.2</v>
      </c>
      <c r="G124" s="31">
        <f t="shared" si="30"/>
        <v>4292.4000000000005</v>
      </c>
      <c r="H124" s="31">
        <f t="shared" si="30"/>
        <v>4292.4000000000005</v>
      </c>
      <c r="I124" s="31">
        <f t="shared" si="30"/>
        <v>4292.4000000000005</v>
      </c>
      <c r="J124" s="31">
        <f t="shared" si="31"/>
        <v>12877.2</v>
      </c>
      <c r="L124" s="20" t="s">
        <v>32</v>
      </c>
    </row>
    <row r="125" spans="1:13" x14ac:dyDescent="0.25">
      <c r="A125" s="20" t="s">
        <v>38</v>
      </c>
      <c r="B125" s="31">
        <f t="shared" si="28"/>
        <v>119.44800000000001</v>
      </c>
      <c r="C125" s="31">
        <f t="shared" si="28"/>
        <v>119.44800000000001</v>
      </c>
      <c r="D125" s="31">
        <f t="shared" si="28"/>
        <v>119.44800000000001</v>
      </c>
      <c r="E125" s="31">
        <f t="shared" si="29"/>
        <v>358.34400000000005</v>
      </c>
      <c r="G125" s="31">
        <f t="shared" si="30"/>
        <v>119.44800000000001</v>
      </c>
      <c r="H125" s="31">
        <f t="shared" si="30"/>
        <v>119.44800000000001</v>
      </c>
      <c r="I125" s="31">
        <f t="shared" si="30"/>
        <v>119.44800000000001</v>
      </c>
      <c r="J125" s="31">
        <f t="shared" si="31"/>
        <v>358.34400000000005</v>
      </c>
      <c r="L125" s="20" t="s">
        <v>32</v>
      </c>
    </row>
    <row r="126" spans="1:13" x14ac:dyDescent="0.25">
      <c r="A126" s="20" t="s">
        <v>37</v>
      </c>
      <c r="B126" s="31">
        <f t="shared" si="28"/>
        <v>99.75</v>
      </c>
      <c r="C126" s="31">
        <f t="shared" si="28"/>
        <v>99.75</v>
      </c>
      <c r="D126" s="31">
        <f t="shared" si="28"/>
        <v>99.75</v>
      </c>
      <c r="E126" s="31">
        <f t="shared" si="29"/>
        <v>299.25</v>
      </c>
      <c r="G126" s="31">
        <f t="shared" si="30"/>
        <v>99.75</v>
      </c>
      <c r="H126" s="31">
        <f t="shared" si="30"/>
        <v>99.75</v>
      </c>
      <c r="I126" s="31">
        <f t="shared" si="30"/>
        <v>99.75</v>
      </c>
      <c r="J126" s="31">
        <f t="shared" si="31"/>
        <v>299.25</v>
      </c>
      <c r="L126" s="20" t="s">
        <v>32</v>
      </c>
    </row>
    <row r="127" spans="1:13" x14ac:dyDescent="0.25">
      <c r="A127" s="77" t="s">
        <v>99</v>
      </c>
      <c r="B127" s="31">
        <f t="shared" si="28"/>
        <v>23.1</v>
      </c>
      <c r="C127" s="31">
        <f t="shared" si="28"/>
        <v>23.1</v>
      </c>
      <c r="D127" s="31">
        <f t="shared" si="28"/>
        <v>23.1</v>
      </c>
      <c r="E127" s="31">
        <f t="shared" si="29"/>
        <v>69.300000000000011</v>
      </c>
      <c r="G127" s="31">
        <f t="shared" si="30"/>
        <v>23.1</v>
      </c>
      <c r="H127" s="31">
        <f t="shared" si="30"/>
        <v>23.1</v>
      </c>
      <c r="I127" s="31">
        <f t="shared" si="30"/>
        <v>23.1</v>
      </c>
      <c r="J127" s="31">
        <f t="shared" si="31"/>
        <v>69.300000000000011</v>
      </c>
      <c r="L127" s="20" t="s">
        <v>32</v>
      </c>
    </row>
    <row r="128" spans="1:13" x14ac:dyDescent="0.25">
      <c r="A128" s="20" t="s">
        <v>36</v>
      </c>
      <c r="B128" s="31">
        <f t="shared" si="28"/>
        <v>21.115500000000001</v>
      </c>
      <c r="C128" s="31">
        <f t="shared" si="28"/>
        <v>21.115500000000001</v>
      </c>
      <c r="D128" s="31">
        <f t="shared" si="28"/>
        <v>21.115500000000001</v>
      </c>
      <c r="E128" s="31">
        <f t="shared" si="29"/>
        <v>63.346500000000006</v>
      </c>
      <c r="G128" s="31">
        <f t="shared" si="30"/>
        <v>21.115500000000001</v>
      </c>
      <c r="H128" s="31">
        <f t="shared" si="30"/>
        <v>21.115500000000001</v>
      </c>
      <c r="I128" s="31">
        <f t="shared" si="30"/>
        <v>21.115500000000001</v>
      </c>
      <c r="J128" s="31">
        <f t="shared" si="31"/>
        <v>63.346500000000006</v>
      </c>
      <c r="L128" s="20" t="s">
        <v>32</v>
      </c>
    </row>
    <row r="129" spans="1:13" x14ac:dyDescent="0.25">
      <c r="A129" s="79" t="s">
        <v>102</v>
      </c>
      <c r="B129" s="31">
        <f t="shared" si="28"/>
        <v>37.4955</v>
      </c>
      <c r="C129" s="31">
        <f t="shared" si="28"/>
        <v>37.4955</v>
      </c>
      <c r="D129" s="31">
        <f t="shared" si="28"/>
        <v>37.4955</v>
      </c>
      <c r="E129" s="31">
        <f t="shared" ref="E129" si="32">SUM(B129:D129)</f>
        <v>112.48650000000001</v>
      </c>
      <c r="G129" s="31">
        <f t="shared" si="30"/>
        <v>37.4955</v>
      </c>
      <c r="H129" s="31">
        <f t="shared" si="30"/>
        <v>37.4955</v>
      </c>
      <c r="I129" s="31">
        <f t="shared" si="30"/>
        <v>37.4955</v>
      </c>
      <c r="J129" s="31">
        <f t="shared" ref="J129" si="33">SUM(G129:I129)</f>
        <v>112.48650000000001</v>
      </c>
      <c r="L129" s="20" t="s">
        <v>32</v>
      </c>
    </row>
    <row r="130" spans="1:13" x14ac:dyDescent="0.25">
      <c r="A130" s="20" t="s">
        <v>35</v>
      </c>
      <c r="B130" s="31">
        <f t="shared" ref="B130:D130" si="34">B117*1.05</f>
        <v>71.967000000000013</v>
      </c>
      <c r="C130" s="31">
        <f t="shared" si="34"/>
        <v>71.967000000000013</v>
      </c>
      <c r="D130" s="31">
        <f t="shared" si="34"/>
        <v>71.967000000000013</v>
      </c>
      <c r="E130" s="31">
        <f t="shared" si="29"/>
        <v>215.90100000000004</v>
      </c>
      <c r="G130" s="31">
        <f t="shared" ref="G130:I130" si="35">G117*1.05</f>
        <v>71.967000000000013</v>
      </c>
      <c r="H130" s="31">
        <f t="shared" si="35"/>
        <v>71.967000000000013</v>
      </c>
      <c r="I130" s="31">
        <f t="shared" si="35"/>
        <v>71.967000000000013</v>
      </c>
      <c r="J130" s="31">
        <f t="shared" si="31"/>
        <v>215.90100000000004</v>
      </c>
      <c r="L130" s="20" t="s">
        <v>32</v>
      </c>
    </row>
    <row r="131" spans="1:13" x14ac:dyDescent="0.25">
      <c r="A131" s="20" t="s">
        <v>76</v>
      </c>
      <c r="B131" s="31">
        <f>B118*1.1</f>
        <v>0</v>
      </c>
      <c r="C131" s="31">
        <v>0</v>
      </c>
      <c r="D131" s="31">
        <v>0</v>
      </c>
      <c r="E131" s="31">
        <f t="shared" si="29"/>
        <v>0</v>
      </c>
      <c r="G131" s="31">
        <f>G118*1.05</f>
        <v>42</v>
      </c>
      <c r="H131" s="31">
        <v>0</v>
      </c>
      <c r="I131" s="31">
        <v>0</v>
      </c>
      <c r="J131" s="31">
        <f t="shared" si="31"/>
        <v>42</v>
      </c>
      <c r="L131" s="20" t="s">
        <v>32</v>
      </c>
    </row>
    <row r="132" spans="1:13" x14ac:dyDescent="0.25">
      <c r="A132" s="20" t="s">
        <v>77</v>
      </c>
      <c r="B132" s="31">
        <f>B119*1.1</f>
        <v>0</v>
      </c>
      <c r="C132" s="31">
        <f>C119*1.1</f>
        <v>0</v>
      </c>
      <c r="D132" s="31">
        <f>D119*1.1</f>
        <v>0</v>
      </c>
      <c r="E132" s="31">
        <f t="shared" si="29"/>
        <v>0</v>
      </c>
      <c r="G132" s="31">
        <f>G119*1.05</f>
        <v>10015.950000000001</v>
      </c>
      <c r="H132" s="31">
        <f>H119*1.05</f>
        <v>10015.950000000001</v>
      </c>
      <c r="I132" s="31">
        <f>I119*1.05</f>
        <v>10015.950000000001</v>
      </c>
      <c r="J132" s="31">
        <f t="shared" si="31"/>
        <v>30047.850000000002</v>
      </c>
      <c r="L132" s="20" t="s">
        <v>32</v>
      </c>
    </row>
    <row r="133" spans="1:13" x14ac:dyDescent="0.25">
      <c r="A133" s="20" t="s">
        <v>31</v>
      </c>
      <c r="B133" s="32">
        <f>SUM(B123:B132)</f>
        <v>5087.3760000000011</v>
      </c>
      <c r="C133" s="32">
        <f>SUM(C123:C132)</f>
        <v>5087.3760000000011</v>
      </c>
      <c r="D133" s="80">
        <f>SUM(D123:D132)</f>
        <v>5087.3760000000011</v>
      </c>
      <c r="E133" s="32">
        <f>SUM(E123:E132)</f>
        <v>15262.128000000001</v>
      </c>
      <c r="G133" s="32">
        <f>SUM(G123:G132)</f>
        <v>15145.326000000001</v>
      </c>
      <c r="H133" s="32">
        <f>SUM(H123:H132)</f>
        <v>15103.326000000001</v>
      </c>
      <c r="I133" s="32">
        <f>SUM(I123:I132)</f>
        <v>15103.326000000001</v>
      </c>
      <c r="J133" s="32">
        <f>SUM(J123:J132)</f>
        <v>45351.978000000003</v>
      </c>
    </row>
    <row r="134" spans="1:13" x14ac:dyDescent="0.25">
      <c r="G134" s="32"/>
      <c r="H134" s="32"/>
      <c r="I134" s="32"/>
      <c r="J134" s="32"/>
    </row>
    <row r="135" spans="1:13" x14ac:dyDescent="0.25">
      <c r="A135" s="27" t="s">
        <v>73</v>
      </c>
      <c r="B135" s="28" t="s">
        <v>43</v>
      </c>
      <c r="C135" s="29" t="s">
        <v>42</v>
      </c>
      <c r="D135" s="29" t="s">
        <v>41</v>
      </c>
      <c r="E135" s="30" t="s">
        <v>31</v>
      </c>
      <c r="F135" s="21"/>
      <c r="G135" s="28" t="s">
        <v>43</v>
      </c>
      <c r="H135" s="29" t="s">
        <v>42</v>
      </c>
      <c r="I135" s="29" t="s">
        <v>41</v>
      </c>
      <c r="J135" s="30" t="s">
        <v>31</v>
      </c>
      <c r="K135" s="21"/>
      <c r="L135" s="21"/>
      <c r="M135" s="21"/>
    </row>
    <row r="136" spans="1:13" x14ac:dyDescent="0.25">
      <c r="A136" s="20" t="s">
        <v>40</v>
      </c>
      <c r="B136" s="31">
        <f t="shared" ref="B136:D142" si="36">B123*1.05</f>
        <v>443.20500000000004</v>
      </c>
      <c r="C136" s="31">
        <f t="shared" si="36"/>
        <v>443.20500000000004</v>
      </c>
      <c r="D136" s="31">
        <f t="shared" si="36"/>
        <v>443.20500000000004</v>
      </c>
      <c r="E136" s="31">
        <f t="shared" ref="E136:E145" si="37">SUM(B136:D136)</f>
        <v>1329.6150000000002</v>
      </c>
      <c r="G136" s="31">
        <f t="shared" ref="G136:I142" si="38">G123*1.05</f>
        <v>443.20500000000004</v>
      </c>
      <c r="H136" s="31">
        <f t="shared" si="38"/>
        <v>443.20500000000004</v>
      </c>
      <c r="I136" s="31">
        <f t="shared" si="38"/>
        <v>443.20500000000004</v>
      </c>
      <c r="J136" s="31">
        <f t="shared" ref="J136:J145" si="39">SUM(G136:I136)</f>
        <v>1329.6150000000002</v>
      </c>
      <c r="L136" s="20" t="s">
        <v>32</v>
      </c>
    </row>
    <row r="137" spans="1:13" x14ac:dyDescent="0.25">
      <c r="A137" s="20" t="s">
        <v>39</v>
      </c>
      <c r="B137" s="31">
        <f t="shared" si="36"/>
        <v>4507.0200000000004</v>
      </c>
      <c r="C137" s="31">
        <f t="shared" si="36"/>
        <v>4507.0200000000004</v>
      </c>
      <c r="D137" s="31">
        <f t="shared" si="36"/>
        <v>4507.0200000000004</v>
      </c>
      <c r="E137" s="31">
        <f t="shared" si="37"/>
        <v>13521.060000000001</v>
      </c>
      <c r="G137" s="31">
        <f t="shared" si="38"/>
        <v>4507.0200000000004</v>
      </c>
      <c r="H137" s="31">
        <f t="shared" si="38"/>
        <v>4507.0200000000004</v>
      </c>
      <c r="I137" s="31">
        <f t="shared" si="38"/>
        <v>4507.0200000000004</v>
      </c>
      <c r="J137" s="31">
        <f t="shared" si="39"/>
        <v>13521.060000000001</v>
      </c>
      <c r="L137" s="20" t="s">
        <v>32</v>
      </c>
    </row>
    <row r="138" spans="1:13" x14ac:dyDescent="0.25">
      <c r="A138" s="20" t="s">
        <v>38</v>
      </c>
      <c r="B138" s="31">
        <f t="shared" si="36"/>
        <v>125.42040000000001</v>
      </c>
      <c r="C138" s="31">
        <f t="shared" si="36"/>
        <v>125.42040000000001</v>
      </c>
      <c r="D138" s="31">
        <f t="shared" si="36"/>
        <v>125.42040000000001</v>
      </c>
      <c r="E138" s="31">
        <f t="shared" si="37"/>
        <v>376.26120000000003</v>
      </c>
      <c r="G138" s="31">
        <f t="shared" si="38"/>
        <v>125.42040000000001</v>
      </c>
      <c r="H138" s="31">
        <f t="shared" si="38"/>
        <v>125.42040000000001</v>
      </c>
      <c r="I138" s="31">
        <f t="shared" si="38"/>
        <v>125.42040000000001</v>
      </c>
      <c r="J138" s="31">
        <f t="shared" si="39"/>
        <v>376.26120000000003</v>
      </c>
      <c r="L138" s="20" t="s">
        <v>32</v>
      </c>
    </row>
    <row r="139" spans="1:13" x14ac:dyDescent="0.25">
      <c r="A139" s="20" t="s">
        <v>37</v>
      </c>
      <c r="B139" s="31">
        <f t="shared" si="36"/>
        <v>104.73750000000001</v>
      </c>
      <c r="C139" s="31">
        <f t="shared" si="36"/>
        <v>104.73750000000001</v>
      </c>
      <c r="D139" s="31">
        <f t="shared" si="36"/>
        <v>104.73750000000001</v>
      </c>
      <c r="E139" s="31">
        <f t="shared" si="37"/>
        <v>314.21250000000003</v>
      </c>
      <c r="G139" s="31">
        <f t="shared" si="38"/>
        <v>104.73750000000001</v>
      </c>
      <c r="H139" s="31">
        <f t="shared" si="38"/>
        <v>104.73750000000001</v>
      </c>
      <c r="I139" s="31">
        <f t="shared" si="38"/>
        <v>104.73750000000001</v>
      </c>
      <c r="J139" s="31">
        <f t="shared" si="39"/>
        <v>314.21250000000003</v>
      </c>
      <c r="L139" s="20" t="s">
        <v>32</v>
      </c>
    </row>
    <row r="140" spans="1:13" x14ac:dyDescent="0.25">
      <c r="A140" s="77" t="s">
        <v>99</v>
      </c>
      <c r="B140" s="31">
        <f t="shared" si="36"/>
        <v>24.255000000000003</v>
      </c>
      <c r="C140" s="31">
        <f t="shared" si="36"/>
        <v>24.255000000000003</v>
      </c>
      <c r="D140" s="31">
        <f t="shared" si="36"/>
        <v>24.255000000000003</v>
      </c>
      <c r="E140" s="31">
        <f t="shared" si="37"/>
        <v>72.765000000000015</v>
      </c>
      <c r="G140" s="31">
        <f t="shared" si="38"/>
        <v>24.255000000000003</v>
      </c>
      <c r="H140" s="31">
        <f t="shared" si="38"/>
        <v>24.255000000000003</v>
      </c>
      <c r="I140" s="31">
        <f t="shared" si="38"/>
        <v>24.255000000000003</v>
      </c>
      <c r="J140" s="31">
        <f t="shared" si="39"/>
        <v>72.765000000000015</v>
      </c>
      <c r="L140" s="20" t="s">
        <v>32</v>
      </c>
    </row>
    <row r="141" spans="1:13" x14ac:dyDescent="0.25">
      <c r="A141" s="20" t="s">
        <v>36</v>
      </c>
      <c r="B141" s="31">
        <f t="shared" si="36"/>
        <v>22.171275000000001</v>
      </c>
      <c r="C141" s="31">
        <f t="shared" si="36"/>
        <v>22.171275000000001</v>
      </c>
      <c r="D141" s="31">
        <f t="shared" si="36"/>
        <v>22.171275000000001</v>
      </c>
      <c r="E141" s="31">
        <f t="shared" si="37"/>
        <v>66.513824999999997</v>
      </c>
      <c r="G141" s="31">
        <f t="shared" si="38"/>
        <v>22.171275000000001</v>
      </c>
      <c r="H141" s="31">
        <f t="shared" si="38"/>
        <v>22.171275000000001</v>
      </c>
      <c r="I141" s="31">
        <f t="shared" si="38"/>
        <v>22.171275000000001</v>
      </c>
      <c r="J141" s="31">
        <f t="shared" si="39"/>
        <v>66.513824999999997</v>
      </c>
      <c r="L141" s="20" t="s">
        <v>32</v>
      </c>
    </row>
    <row r="142" spans="1:13" x14ac:dyDescent="0.25">
      <c r="A142" s="79" t="s">
        <v>102</v>
      </c>
      <c r="B142" s="31">
        <f t="shared" si="36"/>
        <v>39.370274999999999</v>
      </c>
      <c r="C142" s="31">
        <f t="shared" si="36"/>
        <v>39.370274999999999</v>
      </c>
      <c r="D142" s="31">
        <f t="shared" si="36"/>
        <v>39.370274999999999</v>
      </c>
      <c r="E142" s="31">
        <f t="shared" ref="E142" si="40">SUM(B142:D142)</f>
        <v>118.11082500000001</v>
      </c>
      <c r="G142" s="31">
        <f t="shared" si="38"/>
        <v>39.370274999999999</v>
      </c>
      <c r="H142" s="31">
        <f t="shared" si="38"/>
        <v>39.370274999999999</v>
      </c>
      <c r="I142" s="31">
        <f t="shared" si="38"/>
        <v>39.370274999999999</v>
      </c>
      <c r="J142" s="31">
        <f t="shared" ref="J142" si="41">SUM(G142:I142)</f>
        <v>118.11082500000001</v>
      </c>
      <c r="L142" s="20" t="s">
        <v>32</v>
      </c>
    </row>
    <row r="143" spans="1:13" x14ac:dyDescent="0.25">
      <c r="A143" s="20" t="s">
        <v>35</v>
      </c>
      <c r="B143" s="31">
        <f t="shared" ref="B143:D143" si="42">B130*1.05</f>
        <v>75.565350000000024</v>
      </c>
      <c r="C143" s="31">
        <f t="shared" si="42"/>
        <v>75.565350000000024</v>
      </c>
      <c r="D143" s="31">
        <f t="shared" si="42"/>
        <v>75.565350000000024</v>
      </c>
      <c r="E143" s="31">
        <f t="shared" si="37"/>
        <v>226.69605000000007</v>
      </c>
      <c r="G143" s="31">
        <f t="shared" ref="G143:I143" si="43">G130*1.05</f>
        <v>75.565350000000024</v>
      </c>
      <c r="H143" s="31">
        <f t="shared" si="43"/>
        <v>75.565350000000024</v>
      </c>
      <c r="I143" s="31">
        <f t="shared" si="43"/>
        <v>75.565350000000024</v>
      </c>
      <c r="J143" s="31">
        <f t="shared" si="39"/>
        <v>226.69605000000007</v>
      </c>
      <c r="L143" s="20" t="s">
        <v>32</v>
      </c>
    </row>
    <row r="144" spans="1:13" x14ac:dyDescent="0.25">
      <c r="A144" s="20" t="s">
        <v>76</v>
      </c>
      <c r="B144" s="31">
        <f>B131*1.1</f>
        <v>0</v>
      </c>
      <c r="C144" s="31">
        <v>0</v>
      </c>
      <c r="D144" s="31">
        <v>0</v>
      </c>
      <c r="E144" s="31">
        <f t="shared" si="37"/>
        <v>0</v>
      </c>
      <c r="G144" s="31">
        <f>G131*1.05</f>
        <v>44.1</v>
      </c>
      <c r="H144" s="31">
        <v>0</v>
      </c>
      <c r="I144" s="31">
        <v>0</v>
      </c>
      <c r="J144" s="31">
        <f t="shared" si="39"/>
        <v>44.1</v>
      </c>
      <c r="L144" s="20" t="s">
        <v>32</v>
      </c>
    </row>
    <row r="145" spans="1:13" x14ac:dyDescent="0.25">
      <c r="A145" s="20" t="s">
        <v>77</v>
      </c>
      <c r="B145" s="31">
        <f>B132*1.1</f>
        <v>0</v>
      </c>
      <c r="C145" s="31">
        <f>C132*1.1</f>
        <v>0</v>
      </c>
      <c r="D145" s="31">
        <f>D132*1.1</f>
        <v>0</v>
      </c>
      <c r="E145" s="31">
        <f t="shared" si="37"/>
        <v>0</v>
      </c>
      <c r="G145" s="31">
        <f>G132*1.05</f>
        <v>10516.747500000001</v>
      </c>
      <c r="H145" s="31">
        <f>H132*1.05</f>
        <v>10516.747500000001</v>
      </c>
      <c r="I145" s="31">
        <f>I132*1.05</f>
        <v>10516.747500000001</v>
      </c>
      <c r="J145" s="31">
        <f t="shared" si="39"/>
        <v>31550.242500000004</v>
      </c>
      <c r="L145" s="20" t="s">
        <v>32</v>
      </c>
    </row>
    <row r="146" spans="1:13" x14ac:dyDescent="0.25">
      <c r="A146" s="20" t="s">
        <v>31</v>
      </c>
      <c r="B146" s="80">
        <f>SUM(B136:B145)</f>
        <v>5341.7448000000004</v>
      </c>
      <c r="C146" s="80">
        <f>SUM(C136:C145)</f>
        <v>5341.7448000000004</v>
      </c>
      <c r="D146" s="80">
        <f>SUM(D136:D145)</f>
        <v>5341.7448000000004</v>
      </c>
      <c r="E146" s="32">
        <f>SUM(E136:E145)</f>
        <v>16025.234400000001</v>
      </c>
      <c r="G146" s="32">
        <f>SUM(G136:G145)</f>
        <v>15902.592300000002</v>
      </c>
      <c r="H146" s="32">
        <f>SUM(H136:H145)</f>
        <v>15858.492300000002</v>
      </c>
      <c r="I146" s="32">
        <f>SUM(I136:I145)</f>
        <v>15858.492300000002</v>
      </c>
      <c r="J146" s="32">
        <f>SUM(J136:J145)</f>
        <v>47619.576900000007</v>
      </c>
    </row>
    <row r="147" spans="1:13" x14ac:dyDescent="0.25">
      <c r="G147" s="32"/>
      <c r="H147" s="32"/>
      <c r="I147" s="32"/>
      <c r="J147" s="32"/>
    </row>
    <row r="148" spans="1:13" x14ac:dyDescent="0.25">
      <c r="A148" s="27" t="s">
        <v>83</v>
      </c>
      <c r="B148" s="28" t="s">
        <v>43</v>
      </c>
      <c r="C148" s="29" t="s">
        <v>42</v>
      </c>
      <c r="D148" s="29" t="s">
        <v>41</v>
      </c>
      <c r="E148" s="30" t="s">
        <v>31</v>
      </c>
      <c r="F148" s="21"/>
      <c r="G148" s="28" t="s">
        <v>43</v>
      </c>
      <c r="H148" s="29" t="s">
        <v>42</v>
      </c>
      <c r="I148" s="29" t="s">
        <v>41</v>
      </c>
      <c r="J148" s="30" t="s">
        <v>31</v>
      </c>
      <c r="K148" s="21"/>
      <c r="L148" s="21"/>
      <c r="M148" s="21"/>
    </row>
    <row r="149" spans="1:13" x14ac:dyDescent="0.25">
      <c r="A149" s="20" t="s">
        <v>40</v>
      </c>
      <c r="B149" s="31">
        <f t="shared" ref="B149:D156" si="44">B136*1.05</f>
        <v>465.36525000000006</v>
      </c>
      <c r="C149" s="31">
        <f t="shared" si="44"/>
        <v>465.36525000000006</v>
      </c>
      <c r="D149" s="31">
        <f t="shared" si="44"/>
        <v>465.36525000000006</v>
      </c>
      <c r="E149" s="31">
        <f t="shared" ref="E149:E158" si="45">SUM(B149:D149)</f>
        <v>1396.0957500000002</v>
      </c>
      <c r="G149" s="31">
        <f t="shared" ref="G149:I156" si="46">G136*1.05</f>
        <v>465.36525000000006</v>
      </c>
      <c r="H149" s="31">
        <f t="shared" si="46"/>
        <v>465.36525000000006</v>
      </c>
      <c r="I149" s="31">
        <f t="shared" si="46"/>
        <v>465.36525000000006</v>
      </c>
      <c r="J149" s="31">
        <f t="shared" ref="J149:J158" si="47">SUM(G149:I149)</f>
        <v>1396.0957500000002</v>
      </c>
      <c r="L149" s="20" t="s">
        <v>32</v>
      </c>
    </row>
    <row r="150" spans="1:13" x14ac:dyDescent="0.25">
      <c r="A150" s="20" t="s">
        <v>39</v>
      </c>
      <c r="B150" s="31">
        <f t="shared" si="44"/>
        <v>4732.371000000001</v>
      </c>
      <c r="C150" s="31">
        <f t="shared" si="44"/>
        <v>4732.371000000001</v>
      </c>
      <c r="D150" s="31">
        <f t="shared" si="44"/>
        <v>4732.371000000001</v>
      </c>
      <c r="E150" s="31">
        <f t="shared" si="45"/>
        <v>14197.113000000003</v>
      </c>
      <c r="G150" s="31">
        <f t="shared" si="46"/>
        <v>4732.371000000001</v>
      </c>
      <c r="H150" s="31">
        <f t="shared" si="46"/>
        <v>4732.371000000001</v>
      </c>
      <c r="I150" s="31">
        <f t="shared" si="46"/>
        <v>4732.371000000001</v>
      </c>
      <c r="J150" s="31">
        <f t="shared" si="47"/>
        <v>14197.113000000003</v>
      </c>
      <c r="L150" s="20" t="s">
        <v>32</v>
      </c>
    </row>
    <row r="151" spans="1:13" x14ac:dyDescent="0.25">
      <c r="A151" s="20" t="s">
        <v>38</v>
      </c>
      <c r="B151" s="31">
        <f t="shared" si="44"/>
        <v>131.69142000000002</v>
      </c>
      <c r="C151" s="31">
        <f t="shared" si="44"/>
        <v>131.69142000000002</v>
      </c>
      <c r="D151" s="31">
        <f t="shared" si="44"/>
        <v>131.69142000000002</v>
      </c>
      <c r="E151" s="31">
        <f t="shared" si="45"/>
        <v>395.07426000000009</v>
      </c>
      <c r="G151" s="31">
        <f t="shared" si="46"/>
        <v>131.69142000000002</v>
      </c>
      <c r="H151" s="31">
        <f t="shared" si="46"/>
        <v>131.69142000000002</v>
      </c>
      <c r="I151" s="31">
        <f t="shared" si="46"/>
        <v>131.69142000000002</v>
      </c>
      <c r="J151" s="31">
        <f t="shared" si="47"/>
        <v>395.07426000000009</v>
      </c>
      <c r="L151" s="20" t="s">
        <v>32</v>
      </c>
    </row>
    <row r="152" spans="1:13" x14ac:dyDescent="0.25">
      <c r="A152" s="20" t="s">
        <v>37</v>
      </c>
      <c r="B152" s="31">
        <f t="shared" si="44"/>
        <v>109.97437500000002</v>
      </c>
      <c r="C152" s="31">
        <f t="shared" si="44"/>
        <v>109.97437500000002</v>
      </c>
      <c r="D152" s="31">
        <f t="shared" si="44"/>
        <v>109.97437500000002</v>
      </c>
      <c r="E152" s="31">
        <f t="shared" si="45"/>
        <v>329.92312500000008</v>
      </c>
      <c r="G152" s="31">
        <f t="shared" si="46"/>
        <v>109.97437500000002</v>
      </c>
      <c r="H152" s="31">
        <f t="shared" si="46"/>
        <v>109.97437500000002</v>
      </c>
      <c r="I152" s="31">
        <f t="shared" si="46"/>
        <v>109.97437500000002</v>
      </c>
      <c r="J152" s="31">
        <f t="shared" si="47"/>
        <v>329.92312500000008</v>
      </c>
      <c r="L152" s="20" t="s">
        <v>32</v>
      </c>
    </row>
    <row r="153" spans="1:13" x14ac:dyDescent="0.25">
      <c r="A153" s="77" t="s">
        <v>99</v>
      </c>
      <c r="B153" s="31">
        <f t="shared" si="44"/>
        <v>25.467750000000002</v>
      </c>
      <c r="C153" s="31">
        <f t="shared" si="44"/>
        <v>25.467750000000002</v>
      </c>
      <c r="D153" s="31">
        <f t="shared" si="44"/>
        <v>25.467750000000002</v>
      </c>
      <c r="E153" s="31">
        <f t="shared" si="45"/>
        <v>76.403250000000014</v>
      </c>
      <c r="G153" s="31">
        <f t="shared" si="46"/>
        <v>25.467750000000002</v>
      </c>
      <c r="H153" s="31">
        <f t="shared" si="46"/>
        <v>25.467750000000002</v>
      </c>
      <c r="I153" s="31">
        <f t="shared" si="46"/>
        <v>25.467750000000002</v>
      </c>
      <c r="J153" s="31">
        <f t="shared" si="47"/>
        <v>76.403250000000014</v>
      </c>
      <c r="L153" s="20" t="s">
        <v>32</v>
      </c>
    </row>
    <row r="154" spans="1:13" x14ac:dyDescent="0.25">
      <c r="A154" s="20" t="s">
        <v>36</v>
      </c>
      <c r="B154" s="31">
        <f t="shared" si="44"/>
        <v>23.279838750000003</v>
      </c>
      <c r="C154" s="31">
        <f t="shared" si="44"/>
        <v>23.279838750000003</v>
      </c>
      <c r="D154" s="31">
        <f t="shared" si="44"/>
        <v>23.279838750000003</v>
      </c>
      <c r="E154" s="31">
        <f t="shared" si="45"/>
        <v>69.839516250000003</v>
      </c>
      <c r="G154" s="31">
        <f t="shared" si="46"/>
        <v>23.279838750000003</v>
      </c>
      <c r="H154" s="31">
        <f t="shared" si="46"/>
        <v>23.279838750000003</v>
      </c>
      <c r="I154" s="31">
        <f t="shared" si="46"/>
        <v>23.279838750000003</v>
      </c>
      <c r="J154" s="31">
        <f t="shared" si="47"/>
        <v>69.839516250000003</v>
      </c>
      <c r="L154" s="20" t="s">
        <v>32</v>
      </c>
    </row>
    <row r="155" spans="1:13" x14ac:dyDescent="0.25">
      <c r="A155" s="79" t="s">
        <v>102</v>
      </c>
      <c r="B155" s="31">
        <f t="shared" si="44"/>
        <v>41.338788749999999</v>
      </c>
      <c r="C155" s="31">
        <f t="shared" si="44"/>
        <v>41.338788749999999</v>
      </c>
      <c r="D155" s="31">
        <f t="shared" si="44"/>
        <v>41.338788749999999</v>
      </c>
      <c r="E155" s="31">
        <f t="shared" ref="E155" si="48">SUM(B155:D155)</f>
        <v>124.01636625</v>
      </c>
      <c r="G155" s="31">
        <f t="shared" si="46"/>
        <v>41.338788749999999</v>
      </c>
      <c r="H155" s="31">
        <f t="shared" si="46"/>
        <v>41.338788749999999</v>
      </c>
      <c r="I155" s="31">
        <f t="shared" si="46"/>
        <v>41.338788749999999</v>
      </c>
      <c r="J155" s="31">
        <f t="shared" ref="J155" si="49">SUM(G155:I155)</f>
        <v>124.01636625</v>
      </c>
      <c r="L155" s="20" t="s">
        <v>32</v>
      </c>
    </row>
    <row r="156" spans="1:13" x14ac:dyDescent="0.25">
      <c r="A156" s="20" t="s">
        <v>35</v>
      </c>
      <c r="B156" s="31">
        <f t="shared" si="44"/>
        <v>79.343617500000022</v>
      </c>
      <c r="C156" s="31">
        <f t="shared" si="44"/>
        <v>79.343617500000022</v>
      </c>
      <c r="D156" s="31">
        <f t="shared" si="44"/>
        <v>79.343617500000022</v>
      </c>
      <c r="E156" s="31">
        <f t="shared" si="45"/>
        <v>238.03085250000007</v>
      </c>
      <c r="G156" s="31">
        <f t="shared" si="46"/>
        <v>79.343617500000022</v>
      </c>
      <c r="H156" s="31">
        <f t="shared" si="46"/>
        <v>79.343617500000022</v>
      </c>
      <c r="I156" s="31">
        <f t="shared" si="46"/>
        <v>79.343617500000022</v>
      </c>
      <c r="J156" s="31">
        <f t="shared" si="47"/>
        <v>238.03085250000007</v>
      </c>
      <c r="L156" s="20" t="s">
        <v>32</v>
      </c>
    </row>
    <row r="157" spans="1:13" x14ac:dyDescent="0.25">
      <c r="A157" s="20" t="s">
        <v>76</v>
      </c>
      <c r="B157" s="31">
        <f>B144*1.1</f>
        <v>0</v>
      </c>
      <c r="C157" s="31">
        <v>0</v>
      </c>
      <c r="D157" s="31">
        <v>0</v>
      </c>
      <c r="E157" s="31">
        <f t="shared" si="45"/>
        <v>0</v>
      </c>
      <c r="G157" s="31">
        <f>G144*1.05</f>
        <v>46.305000000000007</v>
      </c>
      <c r="H157" s="31">
        <v>0</v>
      </c>
      <c r="I157" s="31">
        <v>0</v>
      </c>
      <c r="J157" s="31">
        <f t="shared" si="47"/>
        <v>46.305000000000007</v>
      </c>
      <c r="L157" s="20" t="s">
        <v>32</v>
      </c>
    </row>
    <row r="158" spans="1:13" x14ac:dyDescent="0.25">
      <c r="A158" s="20" t="s">
        <v>77</v>
      </c>
      <c r="B158" s="31">
        <f>B145*1.1</f>
        <v>0</v>
      </c>
      <c r="C158" s="31">
        <f>C145*1.1</f>
        <v>0</v>
      </c>
      <c r="D158" s="31">
        <f>D145*1.1</f>
        <v>0</v>
      </c>
      <c r="E158" s="31">
        <f t="shared" si="45"/>
        <v>0</v>
      </c>
      <c r="G158" s="31">
        <f>G145*1.05</f>
        <v>11042.584875000002</v>
      </c>
      <c r="H158" s="31">
        <f>H145*1.05</f>
        <v>11042.584875000002</v>
      </c>
      <c r="I158" s="31">
        <f>I145*1.05</f>
        <v>11042.584875000002</v>
      </c>
      <c r="J158" s="31">
        <f t="shared" si="47"/>
        <v>33127.754625000009</v>
      </c>
      <c r="L158" s="20" t="s">
        <v>32</v>
      </c>
    </row>
    <row r="159" spans="1:13" x14ac:dyDescent="0.25">
      <c r="A159" s="20" t="s">
        <v>31</v>
      </c>
      <c r="B159" s="80">
        <f>SUM(B149:B158)</f>
        <v>5608.8320400000002</v>
      </c>
      <c r="C159" s="80">
        <f>SUM(C149:C158)</f>
        <v>5608.8320400000002</v>
      </c>
      <c r="D159" s="32">
        <f>SUM(D149:D158)</f>
        <v>5608.8320400000002</v>
      </c>
      <c r="E159" s="32">
        <f>SUM(E149:E158)</f>
        <v>16826.496120000003</v>
      </c>
      <c r="G159" s="32">
        <f>SUM(G149:G158)</f>
        <v>16697.721915000002</v>
      </c>
      <c r="H159" s="32">
        <f>SUM(H149:H158)</f>
        <v>16651.416915000002</v>
      </c>
      <c r="I159" s="80">
        <f>SUM(I149:I158)</f>
        <v>16651.416915000002</v>
      </c>
      <c r="J159" s="32">
        <f>SUM(J149:J158)</f>
        <v>50000.555745000012</v>
      </c>
    </row>
    <row r="160" spans="1:13" x14ac:dyDescent="0.25">
      <c r="G160" s="32"/>
      <c r="H160" s="32"/>
      <c r="I160" s="32"/>
      <c r="J160" s="32"/>
    </row>
    <row r="161" spans="1:13" x14ac:dyDescent="0.25">
      <c r="A161" s="27" t="s">
        <v>84</v>
      </c>
      <c r="B161" s="28" t="s">
        <v>43</v>
      </c>
      <c r="C161" s="29" t="s">
        <v>42</v>
      </c>
      <c r="D161" s="29" t="s">
        <v>41</v>
      </c>
      <c r="E161" s="30" t="s">
        <v>31</v>
      </c>
      <c r="F161" s="21"/>
      <c r="G161" s="28" t="s">
        <v>43</v>
      </c>
      <c r="H161" s="29" t="s">
        <v>42</v>
      </c>
      <c r="I161" s="29" t="s">
        <v>41</v>
      </c>
      <c r="J161" s="30" t="s">
        <v>31</v>
      </c>
      <c r="K161" s="21"/>
      <c r="L161" s="21"/>
      <c r="M161" s="21"/>
    </row>
    <row r="162" spans="1:13" x14ac:dyDescent="0.25">
      <c r="A162" s="20" t="s">
        <v>40</v>
      </c>
      <c r="B162" s="31">
        <f t="shared" ref="B162:D168" si="50">B149*1.05</f>
        <v>488.63351250000011</v>
      </c>
      <c r="C162" s="31">
        <f t="shared" si="50"/>
        <v>488.63351250000011</v>
      </c>
      <c r="D162" s="31">
        <f t="shared" si="50"/>
        <v>488.63351250000011</v>
      </c>
      <c r="E162" s="31">
        <f t="shared" ref="E162:E171" si="51">SUM(B162:D162)</f>
        <v>1465.9005375000004</v>
      </c>
      <c r="G162" s="31">
        <f t="shared" ref="G162:I168" si="52">G149*1.05</f>
        <v>488.63351250000011</v>
      </c>
      <c r="H162" s="31">
        <f t="shared" si="52"/>
        <v>488.63351250000011</v>
      </c>
      <c r="I162" s="31">
        <f t="shared" si="52"/>
        <v>488.63351250000011</v>
      </c>
      <c r="J162" s="31">
        <f t="shared" ref="J162:J171" si="53">SUM(G162:I162)</f>
        <v>1465.9005375000004</v>
      </c>
      <c r="L162" s="20" t="s">
        <v>32</v>
      </c>
    </row>
    <row r="163" spans="1:13" x14ac:dyDescent="0.25">
      <c r="A163" s="20" t="s">
        <v>39</v>
      </c>
      <c r="B163" s="31">
        <f t="shared" si="50"/>
        <v>4968.9895500000011</v>
      </c>
      <c r="C163" s="31">
        <f t="shared" si="50"/>
        <v>4968.9895500000011</v>
      </c>
      <c r="D163" s="31">
        <f t="shared" si="50"/>
        <v>4968.9895500000011</v>
      </c>
      <c r="E163" s="31">
        <f t="shared" si="51"/>
        <v>14906.968650000003</v>
      </c>
      <c r="G163" s="31">
        <f t="shared" si="52"/>
        <v>4968.9895500000011</v>
      </c>
      <c r="H163" s="31">
        <f t="shared" si="52"/>
        <v>4968.9895500000011</v>
      </c>
      <c r="I163" s="31">
        <f t="shared" si="52"/>
        <v>4968.9895500000011</v>
      </c>
      <c r="J163" s="31">
        <f t="shared" si="53"/>
        <v>14906.968650000003</v>
      </c>
      <c r="L163" s="20" t="s">
        <v>32</v>
      </c>
    </row>
    <row r="164" spans="1:13" x14ac:dyDescent="0.25">
      <c r="A164" s="20" t="s">
        <v>38</v>
      </c>
      <c r="B164" s="31">
        <f t="shared" si="50"/>
        <v>138.27599100000003</v>
      </c>
      <c r="C164" s="31">
        <f t="shared" si="50"/>
        <v>138.27599100000003</v>
      </c>
      <c r="D164" s="31">
        <f t="shared" si="50"/>
        <v>138.27599100000003</v>
      </c>
      <c r="E164" s="31">
        <f t="shared" si="51"/>
        <v>414.8279730000001</v>
      </c>
      <c r="G164" s="31">
        <f t="shared" si="52"/>
        <v>138.27599100000003</v>
      </c>
      <c r="H164" s="31">
        <f t="shared" si="52"/>
        <v>138.27599100000003</v>
      </c>
      <c r="I164" s="31">
        <f t="shared" si="52"/>
        <v>138.27599100000003</v>
      </c>
      <c r="J164" s="31">
        <f t="shared" si="53"/>
        <v>414.8279730000001</v>
      </c>
      <c r="L164" s="20" t="s">
        <v>32</v>
      </c>
    </row>
    <row r="165" spans="1:13" x14ac:dyDescent="0.25">
      <c r="A165" s="20" t="s">
        <v>37</v>
      </c>
      <c r="B165" s="31">
        <f t="shared" si="50"/>
        <v>115.47309375000003</v>
      </c>
      <c r="C165" s="31">
        <f t="shared" si="50"/>
        <v>115.47309375000003</v>
      </c>
      <c r="D165" s="31">
        <f t="shared" si="50"/>
        <v>115.47309375000003</v>
      </c>
      <c r="E165" s="31">
        <f t="shared" si="51"/>
        <v>346.4192812500001</v>
      </c>
      <c r="G165" s="31">
        <f t="shared" si="52"/>
        <v>115.47309375000003</v>
      </c>
      <c r="H165" s="31">
        <f t="shared" si="52"/>
        <v>115.47309375000003</v>
      </c>
      <c r="I165" s="31">
        <f t="shared" si="52"/>
        <v>115.47309375000003</v>
      </c>
      <c r="J165" s="31">
        <f t="shared" si="53"/>
        <v>346.4192812500001</v>
      </c>
      <c r="L165" s="20" t="s">
        <v>32</v>
      </c>
    </row>
    <row r="166" spans="1:13" x14ac:dyDescent="0.25">
      <c r="A166" s="77" t="s">
        <v>99</v>
      </c>
      <c r="B166" s="31">
        <f t="shared" si="50"/>
        <v>26.741137500000004</v>
      </c>
      <c r="C166" s="31">
        <f t="shared" si="50"/>
        <v>26.741137500000004</v>
      </c>
      <c r="D166" s="31">
        <f t="shared" si="50"/>
        <v>26.741137500000004</v>
      </c>
      <c r="E166" s="31">
        <f t="shared" si="51"/>
        <v>80.223412500000009</v>
      </c>
      <c r="G166" s="31">
        <f t="shared" si="52"/>
        <v>26.741137500000004</v>
      </c>
      <c r="H166" s="31">
        <f t="shared" si="52"/>
        <v>26.741137500000004</v>
      </c>
      <c r="I166" s="31">
        <f t="shared" si="52"/>
        <v>26.741137500000004</v>
      </c>
      <c r="J166" s="31">
        <f t="shared" si="53"/>
        <v>80.223412500000009</v>
      </c>
      <c r="L166" s="20" t="s">
        <v>32</v>
      </c>
    </row>
    <row r="167" spans="1:13" x14ac:dyDescent="0.25">
      <c r="A167" s="20" t="s">
        <v>36</v>
      </c>
      <c r="B167" s="31">
        <f t="shared" si="50"/>
        <v>24.443830687500004</v>
      </c>
      <c r="C167" s="31">
        <f t="shared" si="50"/>
        <v>24.443830687500004</v>
      </c>
      <c r="D167" s="31">
        <f t="shared" si="50"/>
        <v>24.443830687500004</v>
      </c>
      <c r="E167" s="31">
        <f t="shared" si="51"/>
        <v>73.331492062500018</v>
      </c>
      <c r="G167" s="31">
        <f t="shared" si="52"/>
        <v>24.443830687500004</v>
      </c>
      <c r="H167" s="31">
        <f t="shared" si="52"/>
        <v>24.443830687500004</v>
      </c>
      <c r="I167" s="31">
        <f t="shared" si="52"/>
        <v>24.443830687500004</v>
      </c>
      <c r="J167" s="31">
        <f t="shared" si="53"/>
        <v>73.331492062500018</v>
      </c>
      <c r="L167" s="20" t="s">
        <v>32</v>
      </c>
    </row>
    <row r="168" spans="1:13" x14ac:dyDescent="0.25">
      <c r="A168" s="79" t="s">
        <v>102</v>
      </c>
      <c r="B168" s="31">
        <f t="shared" si="50"/>
        <v>43.405728187500003</v>
      </c>
      <c r="C168" s="31">
        <f t="shared" si="50"/>
        <v>43.405728187500003</v>
      </c>
      <c r="D168" s="31">
        <f t="shared" si="50"/>
        <v>43.405728187500003</v>
      </c>
      <c r="E168" s="31">
        <f t="shared" ref="E168" si="54">SUM(B168:D168)</f>
        <v>130.21718456249999</v>
      </c>
      <c r="G168" s="31">
        <f t="shared" si="52"/>
        <v>43.405728187500003</v>
      </c>
      <c r="H168" s="31">
        <f t="shared" si="52"/>
        <v>43.405728187500003</v>
      </c>
      <c r="I168" s="31">
        <f t="shared" si="52"/>
        <v>43.405728187500003</v>
      </c>
      <c r="J168" s="31">
        <f t="shared" ref="J168" si="55">SUM(G168:I168)</f>
        <v>130.21718456249999</v>
      </c>
      <c r="L168" s="20" t="s">
        <v>32</v>
      </c>
    </row>
    <row r="169" spans="1:13" x14ac:dyDescent="0.25">
      <c r="A169" s="20" t="s">
        <v>35</v>
      </c>
      <c r="B169" s="31">
        <f t="shared" ref="B169:D169" si="56">B156*1.05</f>
        <v>83.310798375000033</v>
      </c>
      <c r="C169" s="31">
        <f t="shared" si="56"/>
        <v>83.310798375000033</v>
      </c>
      <c r="D169" s="31">
        <f t="shared" si="56"/>
        <v>83.310798375000033</v>
      </c>
      <c r="E169" s="31">
        <f t="shared" si="51"/>
        <v>249.93239512500008</v>
      </c>
      <c r="G169" s="31">
        <f t="shared" ref="G169:I169" si="57">G156*1.05</f>
        <v>83.310798375000033</v>
      </c>
      <c r="H169" s="31">
        <f t="shared" si="57"/>
        <v>83.310798375000033</v>
      </c>
      <c r="I169" s="31">
        <f t="shared" si="57"/>
        <v>83.310798375000033</v>
      </c>
      <c r="J169" s="31">
        <f t="shared" si="53"/>
        <v>249.93239512500008</v>
      </c>
      <c r="L169" s="20" t="s">
        <v>32</v>
      </c>
    </row>
    <row r="170" spans="1:13" x14ac:dyDescent="0.25">
      <c r="A170" s="20" t="s">
        <v>76</v>
      </c>
      <c r="B170" s="31">
        <f>B157*1.1</f>
        <v>0</v>
      </c>
      <c r="C170" s="31">
        <v>0</v>
      </c>
      <c r="D170" s="31">
        <v>0</v>
      </c>
      <c r="E170" s="31">
        <f t="shared" si="51"/>
        <v>0</v>
      </c>
      <c r="G170" s="31">
        <f>G157*1.05</f>
        <v>48.620250000000006</v>
      </c>
      <c r="H170" s="31">
        <v>0</v>
      </c>
      <c r="I170" s="31">
        <v>0</v>
      </c>
      <c r="J170" s="31">
        <f t="shared" si="53"/>
        <v>48.620250000000006</v>
      </c>
      <c r="L170" s="20" t="s">
        <v>32</v>
      </c>
    </row>
    <row r="171" spans="1:13" x14ac:dyDescent="0.25">
      <c r="A171" s="20" t="s">
        <v>77</v>
      </c>
      <c r="B171" s="31">
        <f>B157*1.1</f>
        <v>0</v>
      </c>
      <c r="C171" s="31">
        <f>C157*1.1</f>
        <v>0</v>
      </c>
      <c r="D171" s="31">
        <f>D157*1.1</f>
        <v>0</v>
      </c>
      <c r="E171" s="31">
        <f t="shared" si="51"/>
        <v>0</v>
      </c>
      <c r="G171" s="31">
        <f>G158*1.05</f>
        <v>11594.714118750004</v>
      </c>
      <c r="H171" s="31">
        <f>H158*1.05</f>
        <v>11594.714118750004</v>
      </c>
      <c r="I171" s="31">
        <f>I158*1.05</f>
        <v>11594.714118750004</v>
      </c>
      <c r="J171" s="31">
        <f t="shared" si="53"/>
        <v>34784.142356250013</v>
      </c>
      <c r="L171" s="20" t="s">
        <v>32</v>
      </c>
    </row>
    <row r="172" spans="1:13" x14ac:dyDescent="0.25">
      <c r="A172" s="20" t="s">
        <v>31</v>
      </c>
      <c r="B172" s="32">
        <f>SUM(B162:B171)</f>
        <v>5889.2736420000019</v>
      </c>
      <c r="C172" s="32">
        <f>SUM(C162:C171)</f>
        <v>5889.2736420000019</v>
      </c>
      <c r="D172" s="32">
        <f>SUM(D162:D171)</f>
        <v>5889.2736420000019</v>
      </c>
      <c r="E172" s="32">
        <f>SUM(E162:E171)</f>
        <v>17667.820926000008</v>
      </c>
      <c r="G172" s="80">
        <f>SUM(G162:G171)</f>
        <v>17532.608010750006</v>
      </c>
      <c r="H172" s="80">
        <f>SUM(H162:H171)</f>
        <v>17483.987760750006</v>
      </c>
      <c r="I172" s="32">
        <f>SUM(I162:I171)</f>
        <v>17483.987760750006</v>
      </c>
      <c r="J172" s="32">
        <f>SUM(J162:J171)</f>
        <v>52500.583532250021</v>
      </c>
    </row>
    <row r="173" spans="1:13" x14ac:dyDescent="0.25">
      <c r="G173" s="80"/>
      <c r="H173" s="80"/>
      <c r="I173" s="32"/>
      <c r="J173" s="32"/>
    </row>
    <row r="174" spans="1:13" x14ac:dyDescent="0.25">
      <c r="A174" s="27" t="s">
        <v>103</v>
      </c>
      <c r="B174" s="28" t="s">
        <v>43</v>
      </c>
      <c r="C174" s="29" t="s">
        <v>42</v>
      </c>
      <c r="D174" s="29" t="s">
        <v>41</v>
      </c>
      <c r="E174" s="30" t="s">
        <v>31</v>
      </c>
      <c r="F174" s="21"/>
      <c r="G174" s="28" t="s">
        <v>43</v>
      </c>
      <c r="H174" s="29" t="s">
        <v>42</v>
      </c>
      <c r="I174" s="29" t="s">
        <v>41</v>
      </c>
      <c r="J174" s="30" t="s">
        <v>31</v>
      </c>
      <c r="K174" s="21"/>
      <c r="L174" s="21"/>
      <c r="M174" s="21"/>
    </row>
    <row r="175" spans="1:13" x14ac:dyDescent="0.25">
      <c r="A175" s="20" t="s">
        <v>40</v>
      </c>
      <c r="B175" s="31">
        <f t="shared" ref="B175:D181" si="58">B162*1.05</f>
        <v>513.06518812500019</v>
      </c>
      <c r="C175" s="31">
        <f t="shared" si="58"/>
        <v>513.06518812500019</v>
      </c>
      <c r="D175" s="31">
        <f t="shared" si="58"/>
        <v>513.06518812500019</v>
      </c>
      <c r="E175" s="31">
        <f t="shared" ref="E175:E184" si="59">SUM(B175:D175)</f>
        <v>1539.1955643750007</v>
      </c>
      <c r="G175" s="31">
        <f t="shared" ref="G175:I181" si="60">G162*1.05</f>
        <v>513.06518812500019</v>
      </c>
      <c r="H175" s="31">
        <f t="shared" si="60"/>
        <v>513.06518812500019</v>
      </c>
      <c r="I175" s="31">
        <f t="shared" si="60"/>
        <v>513.06518812500019</v>
      </c>
      <c r="J175" s="31">
        <f t="shared" ref="J175:J184" si="61">SUM(G175:I175)</f>
        <v>1539.1955643750007</v>
      </c>
      <c r="L175" s="20" t="s">
        <v>32</v>
      </c>
    </row>
    <row r="176" spans="1:13" x14ac:dyDescent="0.25">
      <c r="A176" s="20" t="s">
        <v>39</v>
      </c>
      <c r="B176" s="31">
        <f t="shared" si="58"/>
        <v>5217.4390275000014</v>
      </c>
      <c r="C176" s="31">
        <f t="shared" si="58"/>
        <v>5217.4390275000014</v>
      </c>
      <c r="D176" s="31">
        <f t="shared" si="58"/>
        <v>5217.4390275000014</v>
      </c>
      <c r="E176" s="31">
        <f t="shared" si="59"/>
        <v>15652.317082500005</v>
      </c>
      <c r="G176" s="31">
        <f t="shared" si="60"/>
        <v>5217.4390275000014</v>
      </c>
      <c r="H176" s="31">
        <f t="shared" si="60"/>
        <v>5217.4390275000014</v>
      </c>
      <c r="I176" s="31">
        <f t="shared" si="60"/>
        <v>5217.4390275000014</v>
      </c>
      <c r="J176" s="31">
        <f t="shared" si="61"/>
        <v>15652.317082500005</v>
      </c>
      <c r="L176" s="20" t="s">
        <v>32</v>
      </c>
    </row>
    <row r="177" spans="1:13" x14ac:dyDescent="0.25">
      <c r="A177" s="20" t="s">
        <v>38</v>
      </c>
      <c r="B177" s="31">
        <f t="shared" si="58"/>
        <v>145.18979055000005</v>
      </c>
      <c r="C177" s="31">
        <f t="shared" si="58"/>
        <v>145.18979055000005</v>
      </c>
      <c r="D177" s="31">
        <f t="shared" si="58"/>
        <v>145.18979055000005</v>
      </c>
      <c r="E177" s="31">
        <f t="shared" si="59"/>
        <v>435.56937165000016</v>
      </c>
      <c r="G177" s="31">
        <f t="shared" si="60"/>
        <v>145.18979055000005</v>
      </c>
      <c r="H177" s="31">
        <f t="shared" si="60"/>
        <v>145.18979055000005</v>
      </c>
      <c r="I177" s="31">
        <f t="shared" si="60"/>
        <v>145.18979055000005</v>
      </c>
      <c r="J177" s="31">
        <f t="shared" si="61"/>
        <v>435.56937165000016</v>
      </c>
      <c r="L177" s="20" t="s">
        <v>32</v>
      </c>
    </row>
    <row r="178" spans="1:13" x14ac:dyDescent="0.25">
      <c r="A178" s="20" t="s">
        <v>37</v>
      </c>
      <c r="B178" s="31">
        <f t="shared" si="58"/>
        <v>121.24674843750005</v>
      </c>
      <c r="C178" s="31">
        <f t="shared" si="58"/>
        <v>121.24674843750005</v>
      </c>
      <c r="D178" s="31">
        <f t="shared" si="58"/>
        <v>121.24674843750005</v>
      </c>
      <c r="E178" s="31">
        <f t="shared" si="59"/>
        <v>363.74024531250012</v>
      </c>
      <c r="G178" s="31">
        <f t="shared" si="60"/>
        <v>121.24674843750005</v>
      </c>
      <c r="H178" s="31">
        <f t="shared" si="60"/>
        <v>121.24674843750005</v>
      </c>
      <c r="I178" s="31">
        <f t="shared" si="60"/>
        <v>121.24674843750005</v>
      </c>
      <c r="J178" s="31">
        <f t="shared" si="61"/>
        <v>363.74024531250012</v>
      </c>
      <c r="L178" s="20" t="s">
        <v>32</v>
      </c>
    </row>
    <row r="179" spans="1:13" x14ac:dyDescent="0.25">
      <c r="A179" s="77" t="s">
        <v>99</v>
      </c>
      <c r="B179" s="31">
        <f t="shared" si="58"/>
        <v>28.078194375000006</v>
      </c>
      <c r="C179" s="31">
        <f t="shared" si="58"/>
        <v>28.078194375000006</v>
      </c>
      <c r="D179" s="31">
        <f t="shared" si="58"/>
        <v>28.078194375000006</v>
      </c>
      <c r="E179" s="31">
        <f t="shared" si="59"/>
        <v>84.234583125000015</v>
      </c>
      <c r="G179" s="31">
        <f t="shared" si="60"/>
        <v>28.078194375000006</v>
      </c>
      <c r="H179" s="31">
        <f t="shared" si="60"/>
        <v>28.078194375000006</v>
      </c>
      <c r="I179" s="31">
        <f t="shared" si="60"/>
        <v>28.078194375000006</v>
      </c>
      <c r="J179" s="31">
        <f t="shared" si="61"/>
        <v>84.234583125000015</v>
      </c>
      <c r="L179" s="20" t="s">
        <v>32</v>
      </c>
    </row>
    <row r="180" spans="1:13" x14ac:dyDescent="0.25">
      <c r="A180" s="20" t="s">
        <v>36</v>
      </c>
      <c r="B180" s="31">
        <f t="shared" si="58"/>
        <v>25.666022221875004</v>
      </c>
      <c r="C180" s="31">
        <f t="shared" si="58"/>
        <v>25.666022221875004</v>
      </c>
      <c r="D180" s="31">
        <f t="shared" si="58"/>
        <v>25.666022221875004</v>
      </c>
      <c r="E180" s="31">
        <f t="shared" si="59"/>
        <v>76.998066665625004</v>
      </c>
      <c r="G180" s="31">
        <f t="shared" si="60"/>
        <v>25.666022221875004</v>
      </c>
      <c r="H180" s="31">
        <f t="shared" si="60"/>
        <v>25.666022221875004</v>
      </c>
      <c r="I180" s="31">
        <f t="shared" si="60"/>
        <v>25.666022221875004</v>
      </c>
      <c r="J180" s="31">
        <f t="shared" si="61"/>
        <v>76.998066665625004</v>
      </c>
      <c r="L180" s="20" t="s">
        <v>32</v>
      </c>
    </row>
    <row r="181" spans="1:13" x14ac:dyDescent="0.25">
      <c r="A181" s="79" t="s">
        <v>102</v>
      </c>
      <c r="B181" s="31">
        <f t="shared" si="58"/>
        <v>45.576014596875005</v>
      </c>
      <c r="C181" s="31">
        <f t="shared" si="58"/>
        <v>45.576014596875005</v>
      </c>
      <c r="D181" s="31">
        <f t="shared" si="58"/>
        <v>45.576014596875005</v>
      </c>
      <c r="E181" s="31">
        <f t="shared" si="59"/>
        <v>136.72804379062501</v>
      </c>
      <c r="G181" s="31">
        <f t="shared" si="60"/>
        <v>45.576014596875005</v>
      </c>
      <c r="H181" s="31">
        <f t="shared" si="60"/>
        <v>45.576014596875005</v>
      </c>
      <c r="I181" s="31">
        <f t="shared" si="60"/>
        <v>45.576014596875005</v>
      </c>
      <c r="J181" s="31">
        <f t="shared" si="61"/>
        <v>136.72804379062501</v>
      </c>
      <c r="L181" s="20" t="s">
        <v>32</v>
      </c>
    </row>
    <row r="182" spans="1:13" x14ac:dyDescent="0.25">
      <c r="A182" s="20" t="s">
        <v>35</v>
      </c>
      <c r="B182" s="31">
        <f t="shared" ref="B182:D182" si="62">B169*1.05</f>
        <v>87.476338293750032</v>
      </c>
      <c r="C182" s="31">
        <f t="shared" si="62"/>
        <v>87.476338293750032</v>
      </c>
      <c r="D182" s="31">
        <f t="shared" si="62"/>
        <v>87.476338293750032</v>
      </c>
      <c r="E182" s="31">
        <f t="shared" si="59"/>
        <v>262.42901488125011</v>
      </c>
      <c r="G182" s="31">
        <f t="shared" ref="G182:I182" si="63">G169*1.05</f>
        <v>87.476338293750032</v>
      </c>
      <c r="H182" s="31">
        <f t="shared" si="63"/>
        <v>87.476338293750032</v>
      </c>
      <c r="I182" s="31">
        <f t="shared" si="63"/>
        <v>87.476338293750032</v>
      </c>
      <c r="J182" s="31">
        <f t="shared" si="61"/>
        <v>262.42901488125011</v>
      </c>
      <c r="L182" s="20" t="s">
        <v>32</v>
      </c>
    </row>
    <row r="183" spans="1:13" x14ac:dyDescent="0.25">
      <c r="A183" s="20" t="s">
        <v>76</v>
      </c>
      <c r="B183" s="31">
        <f>B170*1.1</f>
        <v>0</v>
      </c>
      <c r="C183" s="31">
        <v>0</v>
      </c>
      <c r="D183" s="31">
        <v>0</v>
      </c>
      <c r="E183" s="31">
        <f t="shared" si="59"/>
        <v>0</v>
      </c>
      <c r="G183" s="31">
        <f>G170*1.05</f>
        <v>51.051262500000007</v>
      </c>
      <c r="H183" s="31">
        <v>0</v>
      </c>
      <c r="I183" s="31">
        <v>0</v>
      </c>
      <c r="J183" s="31">
        <f t="shared" si="61"/>
        <v>51.051262500000007</v>
      </c>
      <c r="L183" s="20" t="s">
        <v>32</v>
      </c>
    </row>
    <row r="184" spans="1:13" x14ac:dyDescent="0.25">
      <c r="A184" s="20" t="s">
        <v>77</v>
      </c>
      <c r="B184" s="31">
        <f>B170*1.1</f>
        <v>0</v>
      </c>
      <c r="C184" s="31">
        <f>C170*1.1</f>
        <v>0</v>
      </c>
      <c r="D184" s="31">
        <f>D170*1.1</f>
        <v>0</v>
      </c>
      <c r="E184" s="31">
        <f t="shared" si="59"/>
        <v>0</v>
      </c>
      <c r="G184" s="31">
        <f>G171*1.05</f>
        <v>12174.449824687505</v>
      </c>
      <c r="H184" s="31">
        <f>H171*1.05</f>
        <v>12174.449824687505</v>
      </c>
      <c r="I184" s="31">
        <f>I171*1.05</f>
        <v>12174.449824687505</v>
      </c>
      <c r="J184" s="31">
        <f t="shared" si="61"/>
        <v>36523.349474062517</v>
      </c>
      <c r="L184" s="20" t="s">
        <v>32</v>
      </c>
    </row>
    <row r="185" spans="1:13" x14ac:dyDescent="0.25">
      <c r="A185" s="20" t="s">
        <v>31</v>
      </c>
      <c r="B185" s="32">
        <f>SUM(B175:B184)</f>
        <v>6183.7373241000023</v>
      </c>
      <c r="C185" s="32">
        <f>SUM(C175:C184)</f>
        <v>6183.7373241000023</v>
      </c>
      <c r="D185" s="32">
        <f>SUM(D175:D184)</f>
        <v>6183.7373241000023</v>
      </c>
      <c r="E185" s="32">
        <f>SUM(E175:E184)</f>
        <v>18551.211972300007</v>
      </c>
      <c r="G185" s="80">
        <f>SUM(G175:G184)</f>
        <v>18409.238411287508</v>
      </c>
      <c r="H185" s="80">
        <f>SUM(H175:H184)</f>
        <v>18358.187148787507</v>
      </c>
      <c r="I185" s="80">
        <f>SUM(I175:I184)</f>
        <v>18358.187148787507</v>
      </c>
      <c r="J185" s="32">
        <f>SUM(J175:J184)</f>
        <v>55125.612708862522</v>
      </c>
    </row>
    <row r="186" spans="1:13" x14ac:dyDescent="0.25">
      <c r="G186" s="80"/>
      <c r="H186" s="80"/>
      <c r="I186" s="32"/>
      <c r="J186" s="32"/>
    </row>
    <row r="187" spans="1:13" x14ac:dyDescent="0.25">
      <c r="A187" s="27" t="s">
        <v>104</v>
      </c>
      <c r="B187" s="28" t="s">
        <v>43</v>
      </c>
      <c r="C187" s="29" t="s">
        <v>42</v>
      </c>
      <c r="D187" s="29" t="s">
        <v>41</v>
      </c>
      <c r="E187" s="30" t="s">
        <v>31</v>
      </c>
      <c r="F187" s="21"/>
      <c r="G187" s="28" t="s">
        <v>43</v>
      </c>
      <c r="H187" s="29" t="s">
        <v>42</v>
      </c>
      <c r="I187" s="29" t="s">
        <v>41</v>
      </c>
      <c r="J187" s="30" t="s">
        <v>31</v>
      </c>
      <c r="K187" s="21"/>
      <c r="L187" s="21"/>
      <c r="M187" s="21"/>
    </row>
    <row r="188" spans="1:13" x14ac:dyDescent="0.25">
      <c r="A188" s="20" t="s">
        <v>40</v>
      </c>
      <c r="B188" s="31">
        <f t="shared" ref="B188:D194" si="64">B175*1.05</f>
        <v>538.71844753125026</v>
      </c>
      <c r="C188" s="31">
        <f t="shared" si="64"/>
        <v>538.71844753125026</v>
      </c>
      <c r="D188" s="31">
        <f t="shared" si="64"/>
        <v>538.71844753125026</v>
      </c>
      <c r="E188" s="31">
        <f t="shared" ref="E188:E197" si="65">SUM(B188:D188)</f>
        <v>1616.1553425937509</v>
      </c>
      <c r="G188" s="31">
        <f t="shared" ref="G188:I194" si="66">G175*1.05</f>
        <v>538.71844753125026</v>
      </c>
      <c r="H188" s="31">
        <f t="shared" si="66"/>
        <v>538.71844753125026</v>
      </c>
      <c r="I188" s="31">
        <f t="shared" si="66"/>
        <v>538.71844753125026</v>
      </c>
      <c r="J188" s="31">
        <f t="shared" ref="J188:J197" si="67">SUM(G188:I188)</f>
        <v>1616.1553425937509</v>
      </c>
      <c r="L188" s="20" t="s">
        <v>32</v>
      </c>
    </row>
    <row r="189" spans="1:13" x14ac:dyDescent="0.25">
      <c r="A189" s="20" t="s">
        <v>39</v>
      </c>
      <c r="B189" s="31">
        <f t="shared" si="64"/>
        <v>5478.3109788750016</v>
      </c>
      <c r="C189" s="31">
        <f t="shared" si="64"/>
        <v>5478.3109788750016</v>
      </c>
      <c r="D189" s="31">
        <f t="shared" si="64"/>
        <v>5478.3109788750016</v>
      </c>
      <c r="E189" s="31">
        <f t="shared" si="65"/>
        <v>16434.932936625006</v>
      </c>
      <c r="G189" s="31">
        <f t="shared" si="66"/>
        <v>5478.3109788750016</v>
      </c>
      <c r="H189" s="31">
        <f t="shared" si="66"/>
        <v>5478.3109788750016</v>
      </c>
      <c r="I189" s="31">
        <f t="shared" si="66"/>
        <v>5478.3109788750016</v>
      </c>
      <c r="J189" s="31">
        <f t="shared" si="67"/>
        <v>16434.932936625006</v>
      </c>
      <c r="L189" s="20" t="s">
        <v>32</v>
      </c>
    </row>
    <row r="190" spans="1:13" x14ac:dyDescent="0.25">
      <c r="A190" s="20" t="s">
        <v>38</v>
      </c>
      <c r="B190" s="31">
        <f t="shared" si="64"/>
        <v>152.44928007750008</v>
      </c>
      <c r="C190" s="31">
        <f t="shared" si="64"/>
        <v>152.44928007750008</v>
      </c>
      <c r="D190" s="31">
        <f t="shared" si="64"/>
        <v>152.44928007750008</v>
      </c>
      <c r="E190" s="31">
        <f t="shared" si="65"/>
        <v>457.34784023250023</v>
      </c>
      <c r="G190" s="31">
        <f t="shared" si="66"/>
        <v>152.44928007750008</v>
      </c>
      <c r="H190" s="31">
        <f t="shared" si="66"/>
        <v>152.44928007750008</v>
      </c>
      <c r="I190" s="31">
        <f t="shared" si="66"/>
        <v>152.44928007750008</v>
      </c>
      <c r="J190" s="31">
        <f t="shared" si="67"/>
        <v>457.34784023250023</v>
      </c>
      <c r="L190" s="20" t="s">
        <v>32</v>
      </c>
    </row>
    <row r="191" spans="1:13" x14ac:dyDescent="0.25">
      <c r="A191" s="20" t="s">
        <v>37</v>
      </c>
      <c r="B191" s="31">
        <f t="shared" si="64"/>
        <v>127.30908585937506</v>
      </c>
      <c r="C191" s="31">
        <f t="shared" si="64"/>
        <v>127.30908585937506</v>
      </c>
      <c r="D191" s="31">
        <f t="shared" si="64"/>
        <v>127.30908585937506</v>
      </c>
      <c r="E191" s="31">
        <f t="shared" si="65"/>
        <v>381.92725757812519</v>
      </c>
      <c r="G191" s="31">
        <f t="shared" si="66"/>
        <v>127.30908585937506</v>
      </c>
      <c r="H191" s="31">
        <f t="shared" si="66"/>
        <v>127.30908585937506</v>
      </c>
      <c r="I191" s="31">
        <f t="shared" si="66"/>
        <v>127.30908585937506</v>
      </c>
      <c r="J191" s="31">
        <f t="shared" si="67"/>
        <v>381.92725757812519</v>
      </c>
      <c r="L191" s="20" t="s">
        <v>32</v>
      </c>
    </row>
    <row r="192" spans="1:13" x14ac:dyDescent="0.25">
      <c r="A192" s="77" t="s">
        <v>99</v>
      </c>
      <c r="B192" s="31">
        <f t="shared" si="64"/>
        <v>29.482104093750007</v>
      </c>
      <c r="C192" s="31">
        <f t="shared" si="64"/>
        <v>29.482104093750007</v>
      </c>
      <c r="D192" s="31">
        <f t="shared" si="64"/>
        <v>29.482104093750007</v>
      </c>
      <c r="E192" s="31">
        <f t="shared" si="65"/>
        <v>88.446312281250016</v>
      </c>
      <c r="G192" s="31">
        <f t="shared" si="66"/>
        <v>29.482104093750007</v>
      </c>
      <c r="H192" s="31">
        <f t="shared" si="66"/>
        <v>29.482104093750007</v>
      </c>
      <c r="I192" s="31">
        <f t="shared" si="66"/>
        <v>29.482104093750007</v>
      </c>
      <c r="J192" s="31">
        <f t="shared" si="67"/>
        <v>88.446312281250016</v>
      </c>
      <c r="L192" s="20" t="s">
        <v>32</v>
      </c>
    </row>
    <row r="193" spans="1:12" x14ac:dyDescent="0.25">
      <c r="A193" s="20" t="s">
        <v>36</v>
      </c>
      <c r="B193" s="31">
        <f t="shared" si="64"/>
        <v>26.949323332968756</v>
      </c>
      <c r="C193" s="31">
        <f t="shared" si="64"/>
        <v>26.949323332968756</v>
      </c>
      <c r="D193" s="31">
        <f t="shared" si="64"/>
        <v>26.949323332968756</v>
      </c>
      <c r="E193" s="31">
        <f t="shared" si="65"/>
        <v>80.847969998906265</v>
      </c>
      <c r="G193" s="31">
        <f t="shared" si="66"/>
        <v>26.949323332968756</v>
      </c>
      <c r="H193" s="31">
        <f t="shared" si="66"/>
        <v>26.949323332968756</v>
      </c>
      <c r="I193" s="31">
        <f t="shared" si="66"/>
        <v>26.949323332968756</v>
      </c>
      <c r="J193" s="31">
        <f t="shared" si="67"/>
        <v>80.847969998906265</v>
      </c>
      <c r="L193" s="20" t="s">
        <v>32</v>
      </c>
    </row>
    <row r="194" spans="1:12" x14ac:dyDescent="0.25">
      <c r="A194" s="79" t="s">
        <v>102</v>
      </c>
      <c r="B194" s="31">
        <f t="shared" si="64"/>
        <v>47.854815326718757</v>
      </c>
      <c r="C194" s="31">
        <f t="shared" si="64"/>
        <v>47.854815326718757</v>
      </c>
      <c r="D194" s="31">
        <f t="shared" si="64"/>
        <v>47.854815326718757</v>
      </c>
      <c r="E194" s="31">
        <f t="shared" si="65"/>
        <v>143.56444598015628</v>
      </c>
      <c r="G194" s="31">
        <f t="shared" si="66"/>
        <v>47.854815326718757</v>
      </c>
      <c r="H194" s="31">
        <f t="shared" si="66"/>
        <v>47.854815326718757</v>
      </c>
      <c r="I194" s="31">
        <f t="shared" si="66"/>
        <v>47.854815326718757</v>
      </c>
      <c r="J194" s="31">
        <f t="shared" si="67"/>
        <v>143.56444598015628</v>
      </c>
      <c r="L194" s="20" t="s">
        <v>32</v>
      </c>
    </row>
    <row r="195" spans="1:12" x14ac:dyDescent="0.25">
      <c r="A195" s="20" t="s">
        <v>35</v>
      </c>
      <c r="B195" s="31">
        <f t="shared" ref="B195:D195" si="68">B182*1.05</f>
        <v>91.850155208437542</v>
      </c>
      <c r="C195" s="31">
        <f t="shared" si="68"/>
        <v>91.850155208437542</v>
      </c>
      <c r="D195" s="31">
        <f t="shared" si="68"/>
        <v>91.850155208437542</v>
      </c>
      <c r="E195" s="31">
        <f t="shared" si="65"/>
        <v>275.55046562531265</v>
      </c>
      <c r="G195" s="31">
        <f t="shared" ref="G195:I195" si="69">G182*1.05</f>
        <v>91.850155208437542</v>
      </c>
      <c r="H195" s="31">
        <f t="shared" si="69"/>
        <v>91.850155208437542</v>
      </c>
      <c r="I195" s="31">
        <f t="shared" si="69"/>
        <v>91.850155208437542</v>
      </c>
      <c r="J195" s="31">
        <f t="shared" si="67"/>
        <v>275.55046562531265</v>
      </c>
      <c r="L195" s="20" t="s">
        <v>32</v>
      </c>
    </row>
    <row r="196" spans="1:12" x14ac:dyDescent="0.25">
      <c r="A196" s="20" t="s">
        <v>76</v>
      </c>
      <c r="B196" s="31">
        <f>B183*1.1</f>
        <v>0</v>
      </c>
      <c r="C196" s="31">
        <v>0</v>
      </c>
      <c r="D196" s="31">
        <v>0</v>
      </c>
      <c r="E196" s="31">
        <f t="shared" si="65"/>
        <v>0</v>
      </c>
      <c r="G196" s="31">
        <f>G183*1.05</f>
        <v>53.603825625000013</v>
      </c>
      <c r="H196" s="31">
        <v>0</v>
      </c>
      <c r="I196" s="31">
        <v>0</v>
      </c>
      <c r="J196" s="31">
        <f t="shared" si="67"/>
        <v>53.603825625000013</v>
      </c>
      <c r="L196" s="20" t="s">
        <v>32</v>
      </c>
    </row>
    <row r="197" spans="1:12" x14ac:dyDescent="0.25">
      <c r="A197" s="20" t="s">
        <v>77</v>
      </c>
      <c r="B197" s="31">
        <f>B183*1.1</f>
        <v>0</v>
      </c>
      <c r="C197" s="31">
        <f>C183*1.1</f>
        <v>0</v>
      </c>
      <c r="D197" s="31">
        <f>D183*1.1</f>
        <v>0</v>
      </c>
      <c r="E197" s="31">
        <f t="shared" si="65"/>
        <v>0</v>
      </c>
      <c r="G197" s="31">
        <f>G184*1.05</f>
        <v>12783.17231592188</v>
      </c>
      <c r="H197" s="31">
        <f>H184*1.05</f>
        <v>12783.17231592188</v>
      </c>
      <c r="I197" s="31">
        <f>I184*1.05</f>
        <v>12783.17231592188</v>
      </c>
      <c r="J197" s="31">
        <f t="shared" si="67"/>
        <v>38349.516947765638</v>
      </c>
      <c r="L197" s="20" t="s">
        <v>32</v>
      </c>
    </row>
    <row r="198" spans="1:12" x14ac:dyDescent="0.25">
      <c r="A198" s="20" t="s">
        <v>31</v>
      </c>
      <c r="B198" s="32">
        <f>SUM(B188:B197)</f>
        <v>6492.9241903050015</v>
      </c>
      <c r="C198" s="32">
        <f>SUM(C188:C197)</f>
        <v>6492.9241903050015</v>
      </c>
      <c r="D198" s="32">
        <f>SUM(D188:D197)</f>
        <v>6492.9241903050015</v>
      </c>
      <c r="E198" s="32">
        <f>SUM(E188:E197)</f>
        <v>19478.772570915007</v>
      </c>
      <c r="G198" s="80">
        <f>SUM(G188:G197)</f>
        <v>19329.700331851884</v>
      </c>
      <c r="H198" s="80">
        <f>SUM(H188:H197)</f>
        <v>19276.096506226881</v>
      </c>
      <c r="I198" s="80">
        <f>SUM(I188:I197)</f>
        <v>19276.096506226881</v>
      </c>
      <c r="J198" s="32">
        <f>SUM(J188:J197)</f>
        <v>57881.893344305645</v>
      </c>
    </row>
    <row r="199" spans="1:12" x14ac:dyDescent="0.25">
      <c r="G199" s="32"/>
      <c r="H199" s="32"/>
      <c r="I199" s="32"/>
      <c r="J199" s="32"/>
    </row>
    <row r="200" spans="1:12" x14ac:dyDescent="0.25">
      <c r="G200" s="32"/>
      <c r="H200" s="32"/>
      <c r="I200" s="32"/>
      <c r="J200" s="32"/>
    </row>
    <row r="201" spans="1:12" customFormat="1" x14ac:dyDescent="0.25">
      <c r="A201" s="56" t="s">
        <v>58</v>
      </c>
      <c r="B201" s="57" t="s">
        <v>43</v>
      </c>
      <c r="C201" s="57" t="s">
        <v>42</v>
      </c>
      <c r="D201" s="57" t="s">
        <v>41</v>
      </c>
      <c r="E201" s="57" t="s">
        <v>31</v>
      </c>
      <c r="F201" s="58"/>
      <c r="G201" s="57" t="s">
        <v>43</v>
      </c>
      <c r="H201" s="57" t="s">
        <v>42</v>
      </c>
      <c r="I201" s="57" t="s">
        <v>41</v>
      </c>
      <c r="J201" s="59" t="s">
        <v>31</v>
      </c>
    </row>
    <row r="202" spans="1:12" customFormat="1" ht="12.75" hidden="1" x14ac:dyDescent="0.2">
      <c r="A202" s="49" t="s">
        <v>59</v>
      </c>
      <c r="B202" s="64">
        <v>0</v>
      </c>
      <c r="C202" s="64">
        <v>0</v>
      </c>
      <c r="D202" s="64">
        <f>SUM(D30)</f>
        <v>4340.21</v>
      </c>
      <c r="E202" s="64">
        <f>SUM(B202:D202)</f>
        <v>4340.21</v>
      </c>
      <c r="F202" s="50"/>
      <c r="G202" s="64">
        <v>0</v>
      </c>
      <c r="H202" s="64">
        <v>0</v>
      </c>
      <c r="I202" s="64">
        <v>0</v>
      </c>
      <c r="J202" s="65">
        <v>0</v>
      </c>
    </row>
    <row r="203" spans="1:12" customFormat="1" ht="12.75" hidden="1" x14ac:dyDescent="0.2">
      <c r="A203" s="51" t="s">
        <v>60</v>
      </c>
      <c r="B203" s="53">
        <f>SUM(B41)</f>
        <v>4557.2205000000004</v>
      </c>
      <c r="C203" s="53">
        <f>SUM(C41)</f>
        <v>4557.2205000000004</v>
      </c>
      <c r="D203" s="53">
        <f>SUM(D41)</f>
        <v>4557.2205000000004</v>
      </c>
      <c r="E203" s="53">
        <f>SUM(E41)</f>
        <v>13671.6615</v>
      </c>
      <c r="F203" s="52"/>
      <c r="G203" s="53">
        <f>SUM(G41)</f>
        <v>11779.120500000001</v>
      </c>
      <c r="H203" s="53">
        <f>SUM(H41)</f>
        <v>11736.070500000002</v>
      </c>
      <c r="I203" s="53">
        <f>SUM(I41)</f>
        <v>11736.070500000002</v>
      </c>
      <c r="J203" s="54">
        <f t="shared" ref="J203:J214" si="70">SUM(G203:I203)</f>
        <v>35251.261500000008</v>
      </c>
    </row>
    <row r="204" spans="1:12" customFormat="1" ht="12.75" hidden="1" x14ac:dyDescent="0.2">
      <c r="A204" s="51" t="s">
        <v>61</v>
      </c>
      <c r="B204" s="53">
        <f>SUM(B51)</f>
        <v>4482.0599999999995</v>
      </c>
      <c r="C204" s="53">
        <f>SUM(C51)</f>
        <v>4482.0599999999995</v>
      </c>
      <c r="D204" s="53">
        <f>SUM(D51)</f>
        <v>4482.0599999999995</v>
      </c>
      <c r="E204" s="53">
        <f>SUM(E51)</f>
        <v>13446.179999999998</v>
      </c>
      <c r="F204" s="52"/>
      <c r="G204" s="53">
        <f>SUM(G51)</f>
        <v>11779.262500000001</v>
      </c>
      <c r="H204" s="53">
        <f>SUM(H51)</f>
        <v>11734.06</v>
      </c>
      <c r="I204" s="53">
        <f>SUM(I51)</f>
        <v>11734.06</v>
      </c>
      <c r="J204" s="54">
        <f t="shared" si="70"/>
        <v>35247.3825</v>
      </c>
    </row>
    <row r="205" spans="1:12" customFormat="1" ht="12.75" hidden="1" x14ac:dyDescent="0.2">
      <c r="A205" s="49" t="s">
        <v>65</v>
      </c>
      <c r="B205" s="64">
        <f>SUM(B62)</f>
        <v>4465.6200000000008</v>
      </c>
      <c r="C205" s="64">
        <f>SUM(C62)</f>
        <v>4465.6200000000008</v>
      </c>
      <c r="D205" s="64">
        <f>SUM(D62)</f>
        <v>4465.6200000000008</v>
      </c>
      <c r="E205" s="64">
        <f t="shared" ref="E205:E214" si="71">SUM(B205:D205)</f>
        <v>13396.860000000002</v>
      </c>
      <c r="F205" s="50"/>
      <c r="G205" s="64">
        <f>SUM(G62)</f>
        <v>11977.62</v>
      </c>
      <c r="H205" s="64">
        <f>SUM(H62)</f>
        <v>11936.62</v>
      </c>
      <c r="I205" s="64">
        <f>SUM(I62)</f>
        <v>11936.62</v>
      </c>
      <c r="J205" s="65">
        <f t="shared" si="70"/>
        <v>35850.86</v>
      </c>
    </row>
    <row r="206" spans="1:12" customFormat="1" ht="12.75" hidden="1" x14ac:dyDescent="0.2">
      <c r="A206" s="51" t="s">
        <v>66</v>
      </c>
      <c r="B206" s="53">
        <f>SUM(B73)</f>
        <v>4488.95</v>
      </c>
      <c r="C206" s="53">
        <f>SUM(C73)</f>
        <v>4488.95</v>
      </c>
      <c r="D206" s="53">
        <f>SUM(D73)</f>
        <v>4488.95</v>
      </c>
      <c r="E206" s="53">
        <f t="shared" si="71"/>
        <v>13466.849999999999</v>
      </c>
      <c r="F206" s="52"/>
      <c r="G206" s="53">
        <f>SUM(G73)</f>
        <v>12766.95</v>
      </c>
      <c r="H206" s="53">
        <f>SUM(H73)</f>
        <v>12726.95</v>
      </c>
      <c r="I206" s="53">
        <f>SUM(I73)</f>
        <v>12726.95</v>
      </c>
      <c r="J206" s="54">
        <f t="shared" si="70"/>
        <v>38220.850000000006</v>
      </c>
    </row>
    <row r="207" spans="1:12" customFormat="1" ht="12.75" hidden="1" x14ac:dyDescent="0.2">
      <c r="A207" s="49" t="s">
        <v>67</v>
      </c>
      <c r="B207" s="64">
        <f>SUM(B84)</f>
        <v>4713.3975000000009</v>
      </c>
      <c r="C207" s="64">
        <f>SUM(C84)</f>
        <v>4713.3975000000009</v>
      </c>
      <c r="D207" s="64">
        <f>SUM(D84)</f>
        <v>4713.3975000000009</v>
      </c>
      <c r="E207" s="64">
        <f t="shared" si="71"/>
        <v>14140.192500000003</v>
      </c>
      <c r="F207" s="50"/>
      <c r="G207" s="64">
        <f>SUM(G84)</f>
        <v>13405.297500000001</v>
      </c>
      <c r="H207" s="64">
        <f>SUM(H84)</f>
        <v>13363.297500000001</v>
      </c>
      <c r="I207" s="64">
        <f>SUM(I84)</f>
        <v>13363.297500000001</v>
      </c>
      <c r="J207" s="65">
        <f t="shared" si="70"/>
        <v>40131.892500000002</v>
      </c>
    </row>
    <row r="208" spans="1:12" hidden="1" x14ac:dyDescent="0.25">
      <c r="A208" s="49" t="s">
        <v>85</v>
      </c>
      <c r="B208" s="69">
        <f>SUM(B95)</f>
        <v>4492.96</v>
      </c>
      <c r="C208" s="69">
        <f>SUM(C95)</f>
        <v>4492.96</v>
      </c>
      <c r="D208" s="69">
        <f>SUM(D95)</f>
        <v>4492.96</v>
      </c>
      <c r="E208" s="69">
        <f t="shared" si="71"/>
        <v>13478.880000000001</v>
      </c>
      <c r="F208" s="70"/>
      <c r="G208" s="69">
        <f>SUM(G95)</f>
        <v>13183.96</v>
      </c>
      <c r="H208" s="69">
        <f>SUM(H95)</f>
        <v>13143.96</v>
      </c>
      <c r="I208" s="69">
        <f>SUM(I95)</f>
        <v>13143.96</v>
      </c>
      <c r="J208" s="71">
        <f t="shared" si="70"/>
        <v>39471.879999999997</v>
      </c>
    </row>
    <row r="209" spans="1:10" hidden="1" x14ac:dyDescent="0.25">
      <c r="A209" s="51" t="s">
        <v>86</v>
      </c>
      <c r="B209" s="60">
        <f>SUM(B107)</f>
        <v>4598.62</v>
      </c>
      <c r="C209" s="60">
        <f>SUM(C107)</f>
        <v>4598.62</v>
      </c>
      <c r="D209" s="60">
        <f>SUM(D107)</f>
        <v>4598.62</v>
      </c>
      <c r="E209" s="60">
        <f t="shared" si="71"/>
        <v>13795.86</v>
      </c>
      <c r="F209" s="61"/>
      <c r="G209" s="60">
        <f>SUM(G107)</f>
        <v>13722.619999999999</v>
      </c>
      <c r="H209" s="60">
        <f>SUM(H107)</f>
        <v>13682.619999999999</v>
      </c>
      <c r="I209" s="60">
        <f>SUM(I107)</f>
        <v>13682.619999999999</v>
      </c>
      <c r="J209" s="66">
        <f t="shared" si="70"/>
        <v>41087.86</v>
      </c>
    </row>
    <row r="210" spans="1:10" hidden="1" x14ac:dyDescent="0.25">
      <c r="A210" s="51" t="s">
        <v>87</v>
      </c>
      <c r="B210" s="60">
        <f>SUM(B120)</f>
        <v>4845.12</v>
      </c>
      <c r="C210" s="60">
        <f>SUM(C120)</f>
        <v>4845.12</v>
      </c>
      <c r="D210" s="60">
        <f>SUM(D120)</f>
        <v>4845.12</v>
      </c>
      <c r="E210" s="60">
        <f t="shared" si="71"/>
        <v>14535.36</v>
      </c>
      <c r="F210" s="61"/>
      <c r="G210" s="60">
        <f>SUM(G120)</f>
        <v>14424.119999999999</v>
      </c>
      <c r="H210" s="60">
        <f>SUM(H120)</f>
        <v>14384.119999999999</v>
      </c>
      <c r="I210" s="60">
        <f>SUM(I120)</f>
        <v>14384.119999999999</v>
      </c>
      <c r="J210" s="66">
        <f t="shared" si="70"/>
        <v>43192.36</v>
      </c>
    </row>
    <row r="211" spans="1:10" s="83" customFormat="1" x14ac:dyDescent="0.25">
      <c r="A211" s="49" t="s">
        <v>88</v>
      </c>
      <c r="B211" s="69">
        <f>SUM(B133)</f>
        <v>5087.3760000000011</v>
      </c>
      <c r="C211" s="69">
        <f>SUM(C133)</f>
        <v>5087.3760000000011</v>
      </c>
      <c r="D211" s="69">
        <f>SUM(D133)</f>
        <v>5087.3760000000011</v>
      </c>
      <c r="E211" s="69">
        <f t="shared" si="71"/>
        <v>15262.128000000004</v>
      </c>
      <c r="F211" s="70"/>
      <c r="G211" s="69">
        <f>SUM(G133)</f>
        <v>15145.326000000001</v>
      </c>
      <c r="H211" s="69">
        <f>SUM(H133)</f>
        <v>15103.326000000001</v>
      </c>
      <c r="I211" s="69">
        <f>SUM(I133)</f>
        <v>15103.326000000001</v>
      </c>
      <c r="J211" s="71">
        <f t="shared" si="70"/>
        <v>45351.978000000003</v>
      </c>
    </row>
    <row r="212" spans="1:10" s="83" customFormat="1" x14ac:dyDescent="0.25">
      <c r="A212" s="51" t="s">
        <v>89</v>
      </c>
      <c r="B212" s="81">
        <f>SUM(B146)</f>
        <v>5341.7448000000004</v>
      </c>
      <c r="C212" s="81">
        <f>SUM(C146)</f>
        <v>5341.7448000000004</v>
      </c>
      <c r="D212" s="81">
        <f>SUM(D146)</f>
        <v>5341.7448000000004</v>
      </c>
      <c r="E212" s="81">
        <f t="shared" si="71"/>
        <v>16025.234400000001</v>
      </c>
      <c r="F212" s="82"/>
      <c r="G212" s="81">
        <f>SUM(G146)</f>
        <v>15902.592300000002</v>
      </c>
      <c r="H212" s="81">
        <f>SUM(H146)</f>
        <v>15858.492300000002</v>
      </c>
      <c r="I212" s="81">
        <f>SUM(I146)</f>
        <v>15858.492300000002</v>
      </c>
      <c r="J212" s="66">
        <f t="shared" si="70"/>
        <v>47619.5769</v>
      </c>
    </row>
    <row r="213" spans="1:10" s="83" customFormat="1" x14ac:dyDescent="0.25">
      <c r="A213" s="51" t="s">
        <v>90</v>
      </c>
      <c r="B213" s="81">
        <f>SUM(B159)</f>
        <v>5608.8320400000002</v>
      </c>
      <c r="C213" s="81">
        <f>SUM(C159)</f>
        <v>5608.8320400000002</v>
      </c>
      <c r="D213" s="81">
        <f>SUM(D159)</f>
        <v>5608.8320400000002</v>
      </c>
      <c r="E213" s="81">
        <f t="shared" si="71"/>
        <v>16826.49612</v>
      </c>
      <c r="F213" s="82"/>
      <c r="G213" s="81">
        <f>SUM(G159)</f>
        <v>16697.721915000002</v>
      </c>
      <c r="H213" s="81">
        <f>SUM(H159)</f>
        <v>16651.416915000002</v>
      </c>
      <c r="I213" s="81">
        <f>SUM(I159)</f>
        <v>16651.416915000002</v>
      </c>
      <c r="J213" s="66">
        <f t="shared" si="70"/>
        <v>50000.555745000005</v>
      </c>
    </row>
    <row r="214" spans="1:10" s="83" customFormat="1" x14ac:dyDescent="0.25">
      <c r="A214" s="51" t="s">
        <v>91</v>
      </c>
      <c r="B214" s="81">
        <f>SUM(B172)</f>
        <v>5889.2736420000019</v>
      </c>
      <c r="C214" s="81">
        <f>SUM(C172)</f>
        <v>5889.2736420000019</v>
      </c>
      <c r="D214" s="81">
        <f>SUM(D172)</f>
        <v>5889.2736420000019</v>
      </c>
      <c r="E214" s="81">
        <f t="shared" si="71"/>
        <v>17667.820926000008</v>
      </c>
      <c r="F214" s="82"/>
      <c r="G214" s="81">
        <f>SUM(G172)</f>
        <v>17532.608010750006</v>
      </c>
      <c r="H214" s="81">
        <f>SUM(H172)</f>
        <v>17483.987760750006</v>
      </c>
      <c r="I214" s="81">
        <f>SUM(I172)</f>
        <v>17483.987760750006</v>
      </c>
      <c r="J214" s="66">
        <f t="shared" si="70"/>
        <v>52500.583532250021</v>
      </c>
    </row>
    <row r="215" spans="1:10" s="83" customFormat="1" x14ac:dyDescent="0.25">
      <c r="A215" s="51" t="s">
        <v>105</v>
      </c>
      <c r="B215" s="81">
        <f>SUM(B185)</f>
        <v>6183.7373241000023</v>
      </c>
      <c r="C215" s="81">
        <f t="shared" ref="C215:D215" si="72">SUM(C185)</f>
        <v>6183.7373241000023</v>
      </c>
      <c r="D215" s="81">
        <f t="shared" si="72"/>
        <v>6183.7373241000023</v>
      </c>
      <c r="E215" s="81">
        <f t="shared" ref="E215:E216" si="73">SUM(B215:D215)</f>
        <v>18551.211972300007</v>
      </c>
      <c r="F215" s="82"/>
      <c r="G215" s="81">
        <f>SUM(G185)</f>
        <v>18409.238411287508</v>
      </c>
      <c r="H215" s="81">
        <f t="shared" ref="H215:I215" si="74">SUM(H185)</f>
        <v>18358.187148787507</v>
      </c>
      <c r="I215" s="81">
        <f t="shared" si="74"/>
        <v>18358.187148787507</v>
      </c>
      <c r="J215" s="66">
        <f t="shared" ref="J215:J216" si="75">SUM(G215:I215)</f>
        <v>55125.612708862522</v>
      </c>
    </row>
    <row r="216" spans="1:10" s="83" customFormat="1" x14ac:dyDescent="0.25">
      <c r="A216" s="55" t="s">
        <v>106</v>
      </c>
      <c r="B216" s="62">
        <f>SUM(B198)</f>
        <v>6492.9241903050015</v>
      </c>
      <c r="C216" s="62">
        <f t="shared" ref="C216:D216" si="76">SUM(C198)</f>
        <v>6492.9241903050015</v>
      </c>
      <c r="D216" s="62">
        <f t="shared" si="76"/>
        <v>6492.9241903050015</v>
      </c>
      <c r="E216" s="62">
        <f t="shared" si="73"/>
        <v>19478.772570915004</v>
      </c>
      <c r="F216" s="63"/>
      <c r="G216" s="62">
        <f>SUM(G198)</f>
        <v>19329.700331851884</v>
      </c>
      <c r="H216" s="62">
        <f t="shared" ref="H216:I216" si="77">SUM(H198)</f>
        <v>19276.096506226881</v>
      </c>
      <c r="I216" s="62">
        <f t="shared" si="77"/>
        <v>19276.096506226881</v>
      </c>
      <c r="J216" s="67">
        <f t="shared" si="75"/>
        <v>57881.893344305645</v>
      </c>
    </row>
    <row r="218" spans="1:10" x14ac:dyDescent="0.25">
      <c r="A218" s="76" t="s">
        <v>98</v>
      </c>
    </row>
    <row r="219" spans="1:10" x14ac:dyDescent="0.25">
      <c r="A219" s="76" t="s">
        <v>100</v>
      </c>
    </row>
  </sheetData>
  <mergeCells count="2">
    <mergeCell ref="B1:E1"/>
    <mergeCell ref="G1:J1"/>
  </mergeCells>
  <hyperlinks>
    <hyperlink ref="A218" r:id="rId1" xr:uid="{00000000-0004-0000-0400-000000000000}"/>
    <hyperlink ref="A219" r:id="rId2" xr:uid="{00000000-0004-0000-0400-000001000000}"/>
  </hyperlinks>
  <pageMargins left="0.7" right="0.7" top="0.75" bottom="0.75" header="0.3" footer="0.3"/>
  <pageSetup scale="53" orientation="portrait" horizontalDpi="90" verticalDpi="9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43"/>
  <sheetViews>
    <sheetView zoomScale="110" zoomScaleNormal="110" workbookViewId="0">
      <selection activeCell="B135" sqref="B135"/>
    </sheetView>
  </sheetViews>
  <sheetFormatPr defaultColWidth="7.75" defaultRowHeight="15" x14ac:dyDescent="0.25"/>
  <cols>
    <col min="1" max="1" width="43.5" style="20" customWidth="1"/>
    <col min="2" max="4" width="10.125" style="32" bestFit="1" customWidth="1"/>
    <col min="5" max="5" width="11.25" style="32" bestFit="1" customWidth="1"/>
    <col min="6" max="6" width="2.75" style="20" customWidth="1"/>
    <col min="7" max="10" width="11.25" style="20" bestFit="1" customWidth="1"/>
    <col min="11" max="11" width="7.75" style="20"/>
    <col min="12" max="12" width="18.625" style="20" customWidth="1"/>
    <col min="13" max="16384" width="7.75" style="20"/>
  </cols>
  <sheetData>
    <row r="1" spans="1:13" s="21" customFormat="1" x14ac:dyDescent="0.25">
      <c r="B1" s="88" t="s">
        <v>57</v>
      </c>
      <c r="C1" s="89"/>
      <c r="D1" s="89"/>
      <c r="E1" s="90"/>
      <c r="G1" s="91" t="s">
        <v>74</v>
      </c>
      <c r="H1" s="92"/>
      <c r="I1" s="92"/>
      <c r="J1" s="93"/>
    </row>
    <row r="2" spans="1:13" s="21" customFormat="1" hidden="1" x14ac:dyDescent="0.25">
      <c r="A2" s="27" t="s">
        <v>45</v>
      </c>
      <c r="B2" s="28" t="s">
        <v>43</v>
      </c>
      <c r="C2" s="29" t="s">
        <v>42</v>
      </c>
      <c r="D2" s="29" t="s">
        <v>41</v>
      </c>
      <c r="E2" s="30" t="s">
        <v>31</v>
      </c>
      <c r="G2" s="28" t="s">
        <v>43</v>
      </c>
      <c r="H2" s="29" t="s">
        <v>42</v>
      </c>
      <c r="I2" s="29" t="s">
        <v>41</v>
      </c>
      <c r="J2" s="30" t="s">
        <v>31</v>
      </c>
    </row>
    <row r="3" spans="1:13" hidden="1" x14ac:dyDescent="0.25">
      <c r="A3" s="20" t="s">
        <v>40</v>
      </c>
      <c r="B3" s="31">
        <v>376</v>
      </c>
      <c r="C3" s="31">
        <v>376</v>
      </c>
      <c r="D3" s="31">
        <v>376</v>
      </c>
      <c r="E3" s="31">
        <f t="shared" ref="E3:E9" si="0">SUM(B3:D3)</f>
        <v>1128</v>
      </c>
      <c r="G3" s="31">
        <v>376</v>
      </c>
      <c r="H3" s="31">
        <v>376</v>
      </c>
      <c r="I3" s="31">
        <v>376</v>
      </c>
      <c r="J3" s="31">
        <f t="shared" ref="J3:J9" si="1">SUM(G3:I3)</f>
        <v>1128</v>
      </c>
      <c r="L3" s="20" t="s">
        <v>32</v>
      </c>
    </row>
    <row r="4" spans="1:13" hidden="1" x14ac:dyDescent="0.25">
      <c r="A4" s="20" t="s">
        <v>39</v>
      </c>
      <c r="B4" s="31">
        <v>3814</v>
      </c>
      <c r="C4" s="31">
        <v>3814</v>
      </c>
      <c r="D4" s="31">
        <v>3814</v>
      </c>
      <c r="E4" s="31">
        <f t="shared" si="0"/>
        <v>11442</v>
      </c>
      <c r="G4" s="31">
        <v>3814</v>
      </c>
      <c r="H4" s="31">
        <v>3814</v>
      </c>
      <c r="I4" s="31">
        <v>3814</v>
      </c>
      <c r="J4" s="31">
        <f t="shared" si="1"/>
        <v>11442</v>
      </c>
      <c r="L4" s="20" t="s">
        <v>32</v>
      </c>
    </row>
    <row r="5" spans="1:13" hidden="1" x14ac:dyDescent="0.25">
      <c r="A5" s="20" t="s">
        <v>38</v>
      </c>
      <c r="B5" s="31">
        <v>104.4</v>
      </c>
      <c r="C5" s="31">
        <v>104.4</v>
      </c>
      <c r="D5" s="31">
        <v>104.4</v>
      </c>
      <c r="E5" s="31">
        <f t="shared" si="0"/>
        <v>313.20000000000005</v>
      </c>
      <c r="G5" s="31">
        <v>104.4</v>
      </c>
      <c r="H5" s="31">
        <v>104.4</v>
      </c>
      <c r="I5" s="31">
        <v>104.4</v>
      </c>
      <c r="J5" s="31">
        <f t="shared" si="1"/>
        <v>313.20000000000005</v>
      </c>
      <c r="L5" s="20" t="s">
        <v>32</v>
      </c>
    </row>
    <row r="6" spans="1:13" hidden="1" x14ac:dyDescent="0.25">
      <c r="A6" s="20" t="s">
        <v>37</v>
      </c>
      <c r="B6" s="31">
        <v>117</v>
      </c>
      <c r="C6" s="31">
        <v>117</v>
      </c>
      <c r="D6" s="31">
        <v>117</v>
      </c>
      <c r="E6" s="31">
        <f t="shared" si="0"/>
        <v>351</v>
      </c>
      <c r="G6" s="31">
        <v>117</v>
      </c>
      <c r="H6" s="31">
        <v>117</v>
      </c>
      <c r="I6" s="31">
        <v>117</v>
      </c>
      <c r="J6" s="31">
        <f t="shared" si="1"/>
        <v>351</v>
      </c>
      <c r="L6" s="20" t="s">
        <v>32</v>
      </c>
    </row>
    <row r="7" spans="1:13" hidden="1" x14ac:dyDescent="0.25">
      <c r="A7" s="20" t="s">
        <v>36</v>
      </c>
      <c r="B7" s="31">
        <v>12</v>
      </c>
      <c r="C7" s="31">
        <v>12</v>
      </c>
      <c r="D7" s="31">
        <v>12</v>
      </c>
      <c r="E7" s="31">
        <f t="shared" si="0"/>
        <v>36</v>
      </c>
      <c r="G7" s="31">
        <v>12</v>
      </c>
      <c r="H7" s="31">
        <v>12</v>
      </c>
      <c r="I7" s="31">
        <v>12</v>
      </c>
      <c r="J7" s="31">
        <f t="shared" si="1"/>
        <v>36</v>
      </c>
      <c r="L7" s="20" t="s">
        <v>32</v>
      </c>
    </row>
    <row r="8" spans="1:13" hidden="1" x14ac:dyDescent="0.25">
      <c r="A8" s="20" t="s">
        <v>35</v>
      </c>
      <c r="B8" s="31">
        <v>65.55</v>
      </c>
      <c r="C8" s="31">
        <v>65.55</v>
      </c>
      <c r="D8" s="31">
        <v>65.55</v>
      </c>
      <c r="E8" s="31">
        <f t="shared" si="0"/>
        <v>196.64999999999998</v>
      </c>
      <c r="G8" s="31">
        <v>65.55</v>
      </c>
      <c r="H8" s="31">
        <v>65.55</v>
      </c>
      <c r="I8" s="31">
        <v>65.55</v>
      </c>
      <c r="J8" s="31">
        <f t="shared" si="1"/>
        <v>196.64999999999998</v>
      </c>
      <c r="L8" s="20" t="s">
        <v>32</v>
      </c>
    </row>
    <row r="9" spans="1:13" hidden="1" x14ac:dyDescent="0.25">
      <c r="A9" s="20" t="s">
        <v>78</v>
      </c>
      <c r="B9" s="31">
        <v>0</v>
      </c>
      <c r="C9" s="31">
        <v>0</v>
      </c>
      <c r="D9" s="31">
        <v>0</v>
      </c>
      <c r="E9" s="31">
        <f t="shared" si="0"/>
        <v>0</v>
      </c>
      <c r="G9" s="31">
        <v>9263</v>
      </c>
      <c r="H9" s="31">
        <v>9263</v>
      </c>
      <c r="I9" s="31">
        <v>9263</v>
      </c>
      <c r="J9" s="31">
        <f t="shared" si="1"/>
        <v>27789</v>
      </c>
      <c r="L9" s="20" t="s">
        <v>32</v>
      </c>
    </row>
    <row r="10" spans="1:13" hidden="1" x14ac:dyDescent="0.25">
      <c r="A10" s="20" t="s">
        <v>31</v>
      </c>
      <c r="B10" s="32">
        <f>SUM(B3:B9)</f>
        <v>4488.95</v>
      </c>
      <c r="C10" s="32">
        <f>SUM(C3:C9)</f>
        <v>4488.95</v>
      </c>
      <c r="D10" s="32">
        <f>SUM(D3:D9)</f>
        <v>4488.95</v>
      </c>
      <c r="E10" s="32">
        <f>SUM(E3:E9)</f>
        <v>13466.85</v>
      </c>
      <c r="G10" s="32">
        <f>SUM(G3:G9)</f>
        <v>13751.95</v>
      </c>
      <c r="H10" s="32">
        <f>SUM(H3:H9)</f>
        <v>13751.95</v>
      </c>
      <c r="I10" s="32">
        <f>SUM(I3:I9)</f>
        <v>13751.95</v>
      </c>
      <c r="J10" s="32">
        <f>SUM(J3:J9)</f>
        <v>41255.85</v>
      </c>
    </row>
    <row r="11" spans="1:13" hidden="1" x14ac:dyDescent="0.25">
      <c r="G11" s="32"/>
      <c r="H11" s="32"/>
      <c r="I11" s="32"/>
      <c r="J11" s="32"/>
    </row>
    <row r="12" spans="1:13" hidden="1" x14ac:dyDescent="0.25">
      <c r="A12" s="27" t="s">
        <v>44</v>
      </c>
      <c r="B12" s="28" t="s">
        <v>43</v>
      </c>
      <c r="C12" s="29" t="s">
        <v>42</v>
      </c>
      <c r="D12" s="29" t="s">
        <v>41</v>
      </c>
      <c r="E12" s="30" t="s">
        <v>31</v>
      </c>
      <c r="F12" s="21"/>
      <c r="G12" s="28" t="s">
        <v>43</v>
      </c>
      <c r="H12" s="29" t="s">
        <v>42</v>
      </c>
      <c r="I12" s="29" t="s">
        <v>41</v>
      </c>
      <c r="J12" s="30" t="s">
        <v>31</v>
      </c>
      <c r="K12" s="21"/>
      <c r="L12" s="21"/>
      <c r="M12" s="21"/>
    </row>
    <row r="13" spans="1:13" hidden="1" x14ac:dyDescent="0.25">
      <c r="A13" s="20" t="s">
        <v>40</v>
      </c>
      <c r="B13" s="31">
        <f t="shared" ref="B13:D18" si="2">B3*1.05</f>
        <v>394.8</v>
      </c>
      <c r="C13" s="31">
        <f t="shared" si="2"/>
        <v>394.8</v>
      </c>
      <c r="D13" s="31">
        <f t="shared" si="2"/>
        <v>394.8</v>
      </c>
      <c r="E13" s="31">
        <f t="shared" ref="E13:E19" si="3">SUM(B13:D13)</f>
        <v>1184.4000000000001</v>
      </c>
      <c r="G13" s="31">
        <f t="shared" ref="G13:I19" si="4">G3*1.05</f>
        <v>394.8</v>
      </c>
      <c r="H13" s="31">
        <f t="shared" si="4"/>
        <v>394.8</v>
      </c>
      <c r="I13" s="31">
        <f t="shared" si="4"/>
        <v>394.8</v>
      </c>
      <c r="J13" s="31">
        <f t="shared" ref="J13:J19" si="5">SUM(G13:I13)</f>
        <v>1184.4000000000001</v>
      </c>
      <c r="L13" s="20" t="s">
        <v>32</v>
      </c>
    </row>
    <row r="14" spans="1:13" hidden="1" x14ac:dyDescent="0.25">
      <c r="A14" s="20" t="s">
        <v>39</v>
      </c>
      <c r="B14" s="31">
        <f t="shared" si="2"/>
        <v>4004.7000000000003</v>
      </c>
      <c r="C14" s="31">
        <f t="shared" si="2"/>
        <v>4004.7000000000003</v>
      </c>
      <c r="D14" s="31">
        <f t="shared" si="2"/>
        <v>4004.7000000000003</v>
      </c>
      <c r="E14" s="31">
        <f t="shared" si="3"/>
        <v>12014.1</v>
      </c>
      <c r="G14" s="31">
        <f t="shared" si="4"/>
        <v>4004.7000000000003</v>
      </c>
      <c r="H14" s="31">
        <f t="shared" si="4"/>
        <v>4004.7000000000003</v>
      </c>
      <c r="I14" s="31">
        <f t="shared" si="4"/>
        <v>4004.7000000000003</v>
      </c>
      <c r="J14" s="31">
        <f t="shared" si="5"/>
        <v>12014.1</v>
      </c>
      <c r="L14" s="20" t="s">
        <v>32</v>
      </c>
    </row>
    <row r="15" spans="1:13" hidden="1" x14ac:dyDescent="0.25">
      <c r="A15" s="20" t="s">
        <v>38</v>
      </c>
      <c r="B15" s="31">
        <f t="shared" si="2"/>
        <v>109.62</v>
      </c>
      <c r="C15" s="31">
        <f t="shared" si="2"/>
        <v>109.62</v>
      </c>
      <c r="D15" s="31">
        <f t="shared" si="2"/>
        <v>109.62</v>
      </c>
      <c r="E15" s="31">
        <f t="shared" si="3"/>
        <v>328.86</v>
      </c>
      <c r="G15" s="31">
        <f t="shared" si="4"/>
        <v>109.62</v>
      </c>
      <c r="H15" s="31">
        <f t="shared" si="4"/>
        <v>109.62</v>
      </c>
      <c r="I15" s="31">
        <f t="shared" si="4"/>
        <v>109.62</v>
      </c>
      <c r="J15" s="31">
        <f t="shared" si="5"/>
        <v>328.86</v>
      </c>
      <c r="L15" s="20" t="s">
        <v>32</v>
      </c>
    </row>
    <row r="16" spans="1:13" hidden="1" x14ac:dyDescent="0.25">
      <c r="A16" s="20" t="s">
        <v>37</v>
      </c>
      <c r="B16" s="31">
        <f t="shared" si="2"/>
        <v>122.85000000000001</v>
      </c>
      <c r="C16" s="31">
        <f t="shared" si="2"/>
        <v>122.85000000000001</v>
      </c>
      <c r="D16" s="31">
        <f t="shared" si="2"/>
        <v>122.85000000000001</v>
      </c>
      <c r="E16" s="31">
        <f t="shared" si="3"/>
        <v>368.55</v>
      </c>
      <c r="G16" s="31">
        <f t="shared" si="4"/>
        <v>122.85000000000001</v>
      </c>
      <c r="H16" s="31">
        <f t="shared" si="4"/>
        <v>122.85000000000001</v>
      </c>
      <c r="I16" s="31">
        <f t="shared" si="4"/>
        <v>122.85000000000001</v>
      </c>
      <c r="J16" s="31">
        <f t="shared" si="5"/>
        <v>368.55</v>
      </c>
      <c r="L16" s="20" t="s">
        <v>32</v>
      </c>
    </row>
    <row r="17" spans="1:13" hidden="1" x14ac:dyDescent="0.25">
      <c r="A17" s="20" t="s">
        <v>36</v>
      </c>
      <c r="B17" s="31">
        <f t="shared" si="2"/>
        <v>12.600000000000001</v>
      </c>
      <c r="C17" s="31">
        <f t="shared" si="2"/>
        <v>12.600000000000001</v>
      </c>
      <c r="D17" s="31">
        <f t="shared" si="2"/>
        <v>12.600000000000001</v>
      </c>
      <c r="E17" s="31">
        <f t="shared" si="3"/>
        <v>37.800000000000004</v>
      </c>
      <c r="G17" s="31">
        <f t="shared" si="4"/>
        <v>12.600000000000001</v>
      </c>
      <c r="H17" s="31">
        <f t="shared" si="4"/>
        <v>12.600000000000001</v>
      </c>
      <c r="I17" s="31">
        <f t="shared" si="4"/>
        <v>12.600000000000001</v>
      </c>
      <c r="J17" s="31">
        <f t="shared" si="5"/>
        <v>37.800000000000004</v>
      </c>
      <c r="L17" s="20" t="s">
        <v>32</v>
      </c>
    </row>
    <row r="18" spans="1:13" hidden="1" x14ac:dyDescent="0.25">
      <c r="A18" s="20" t="s">
        <v>35</v>
      </c>
      <c r="B18" s="31">
        <f t="shared" si="2"/>
        <v>68.827500000000001</v>
      </c>
      <c r="C18" s="31">
        <f t="shared" si="2"/>
        <v>68.827500000000001</v>
      </c>
      <c r="D18" s="31">
        <f t="shared" si="2"/>
        <v>68.827500000000001</v>
      </c>
      <c r="E18" s="31">
        <f t="shared" si="3"/>
        <v>206.48250000000002</v>
      </c>
      <c r="G18" s="31">
        <f t="shared" si="4"/>
        <v>68.827500000000001</v>
      </c>
      <c r="H18" s="31">
        <f t="shared" si="4"/>
        <v>68.827500000000001</v>
      </c>
      <c r="I18" s="31">
        <f t="shared" si="4"/>
        <v>68.827500000000001</v>
      </c>
      <c r="J18" s="31">
        <f t="shared" si="5"/>
        <v>206.48250000000002</v>
      </c>
      <c r="L18" s="20" t="s">
        <v>32</v>
      </c>
    </row>
    <row r="19" spans="1:13" hidden="1" x14ac:dyDescent="0.25">
      <c r="A19" s="20" t="s">
        <v>78</v>
      </c>
      <c r="B19" s="31">
        <f>B9*1.1</f>
        <v>0</v>
      </c>
      <c r="C19" s="31">
        <f>C9*1.1</f>
        <v>0</v>
      </c>
      <c r="D19" s="31">
        <f>D9*1.1</f>
        <v>0</v>
      </c>
      <c r="E19" s="31">
        <f t="shared" si="3"/>
        <v>0</v>
      </c>
      <c r="G19" s="31">
        <f t="shared" si="4"/>
        <v>9726.15</v>
      </c>
      <c r="H19" s="31">
        <f t="shared" si="4"/>
        <v>9726.15</v>
      </c>
      <c r="I19" s="31">
        <f t="shared" si="4"/>
        <v>9726.15</v>
      </c>
      <c r="J19" s="31">
        <f t="shared" si="5"/>
        <v>29178.449999999997</v>
      </c>
      <c r="L19" s="20" t="s">
        <v>32</v>
      </c>
    </row>
    <row r="20" spans="1:13" hidden="1" x14ac:dyDescent="0.25">
      <c r="A20" s="20" t="s">
        <v>31</v>
      </c>
      <c r="B20" s="32">
        <f>SUM(B13:B19)</f>
        <v>4713.3975000000009</v>
      </c>
      <c r="C20" s="32">
        <f>SUM(C13:C19)</f>
        <v>4713.3975000000009</v>
      </c>
      <c r="D20" s="32">
        <f>SUM(D13:D19)</f>
        <v>4713.3975000000009</v>
      </c>
      <c r="E20" s="32">
        <f>SUM(E13:E19)</f>
        <v>14140.192499999999</v>
      </c>
      <c r="G20" s="32">
        <f>SUM(G13:G19)</f>
        <v>14439.547500000001</v>
      </c>
      <c r="H20" s="32">
        <f>SUM(H13:H19)</f>
        <v>14439.547500000001</v>
      </c>
      <c r="I20" s="32">
        <f>SUM(I13:I19)</f>
        <v>14439.547500000001</v>
      </c>
      <c r="J20" s="32">
        <f>SUM(J13:J19)</f>
        <v>43318.642499999994</v>
      </c>
    </row>
    <row r="21" spans="1:13" hidden="1" x14ac:dyDescent="0.25">
      <c r="G21" s="32"/>
      <c r="H21" s="32"/>
      <c r="I21" s="32"/>
      <c r="J21" s="32"/>
    </row>
    <row r="22" spans="1:13" hidden="1" x14ac:dyDescent="0.25">
      <c r="A22" s="27" t="s">
        <v>63</v>
      </c>
      <c r="B22" s="28" t="s">
        <v>43</v>
      </c>
      <c r="C22" s="29" t="s">
        <v>42</v>
      </c>
      <c r="D22" s="29" t="s">
        <v>41</v>
      </c>
      <c r="E22" s="30" t="s">
        <v>31</v>
      </c>
      <c r="F22" s="21"/>
      <c r="G22" s="28" t="s">
        <v>43</v>
      </c>
      <c r="H22" s="29" t="s">
        <v>42</v>
      </c>
      <c r="I22" s="29" t="s">
        <v>41</v>
      </c>
      <c r="J22" s="30" t="s">
        <v>31</v>
      </c>
      <c r="K22" s="21"/>
      <c r="L22" s="21"/>
      <c r="M22" s="21"/>
    </row>
    <row r="23" spans="1:13" hidden="1" x14ac:dyDescent="0.25">
      <c r="A23" s="20" t="s">
        <v>40</v>
      </c>
      <c r="B23" s="31">
        <v>376</v>
      </c>
      <c r="C23" s="31">
        <v>376</v>
      </c>
      <c r="D23" s="31">
        <v>376</v>
      </c>
      <c r="E23" s="31">
        <f t="shared" ref="E23:E29" si="6">SUM(B23:D23)</f>
        <v>1128</v>
      </c>
      <c r="G23" s="31">
        <v>376</v>
      </c>
      <c r="H23" s="31">
        <v>376</v>
      </c>
      <c r="I23" s="31">
        <v>376</v>
      </c>
      <c r="J23" s="31">
        <f t="shared" ref="J23:J29" si="7">SUM(G23:I23)</f>
        <v>1128</v>
      </c>
      <c r="L23" s="20" t="s">
        <v>32</v>
      </c>
    </row>
    <row r="24" spans="1:13" hidden="1" x14ac:dyDescent="0.25">
      <c r="A24" s="20" t="s">
        <v>39</v>
      </c>
      <c r="B24" s="31">
        <v>3814</v>
      </c>
      <c r="C24" s="31">
        <v>3814</v>
      </c>
      <c r="D24" s="31">
        <v>3814</v>
      </c>
      <c r="E24" s="31">
        <f t="shared" si="6"/>
        <v>11442</v>
      </c>
      <c r="G24" s="31">
        <v>3814</v>
      </c>
      <c r="H24" s="31">
        <v>3814</v>
      </c>
      <c r="I24" s="31">
        <v>3814</v>
      </c>
      <c r="J24" s="31">
        <f t="shared" si="7"/>
        <v>11442</v>
      </c>
      <c r="L24" s="20" t="s">
        <v>32</v>
      </c>
    </row>
    <row r="25" spans="1:13" hidden="1" x14ac:dyDescent="0.25">
      <c r="A25" s="20" t="s">
        <v>38</v>
      </c>
      <c r="B25" s="31">
        <v>107.43</v>
      </c>
      <c r="C25" s="31">
        <v>107.43</v>
      </c>
      <c r="D25" s="31">
        <v>107.43</v>
      </c>
      <c r="E25" s="31">
        <f t="shared" si="6"/>
        <v>322.29000000000002</v>
      </c>
      <c r="G25" s="31">
        <v>107.43</v>
      </c>
      <c r="H25" s="31">
        <v>107.43</v>
      </c>
      <c r="I25" s="31">
        <v>107.43</v>
      </c>
      <c r="J25" s="31">
        <f t="shared" si="7"/>
        <v>322.29000000000002</v>
      </c>
      <c r="L25" s="20" t="s">
        <v>32</v>
      </c>
    </row>
    <row r="26" spans="1:13" hidden="1" x14ac:dyDescent="0.25">
      <c r="A26" s="20" t="s">
        <v>37</v>
      </c>
      <c r="B26" s="31">
        <v>117</v>
      </c>
      <c r="C26" s="31">
        <v>117</v>
      </c>
      <c r="D26" s="31">
        <v>117</v>
      </c>
      <c r="E26" s="31">
        <f t="shared" si="6"/>
        <v>351</v>
      </c>
      <c r="G26" s="31">
        <v>117</v>
      </c>
      <c r="H26" s="31">
        <v>117</v>
      </c>
      <c r="I26" s="31">
        <v>117</v>
      </c>
      <c r="J26" s="31">
        <f t="shared" si="7"/>
        <v>351</v>
      </c>
      <c r="L26" s="20" t="s">
        <v>32</v>
      </c>
    </row>
    <row r="27" spans="1:13" hidden="1" x14ac:dyDescent="0.25">
      <c r="A27" s="20" t="s">
        <v>36</v>
      </c>
      <c r="B27" s="31">
        <v>12</v>
      </c>
      <c r="C27" s="31">
        <v>12</v>
      </c>
      <c r="D27" s="31">
        <v>12</v>
      </c>
      <c r="E27" s="31">
        <f t="shared" si="6"/>
        <v>36</v>
      </c>
      <c r="G27" s="31">
        <v>12</v>
      </c>
      <c r="H27" s="31">
        <v>12</v>
      </c>
      <c r="I27" s="31">
        <v>12</v>
      </c>
      <c r="J27" s="31">
        <f t="shared" si="7"/>
        <v>36</v>
      </c>
      <c r="L27" s="20" t="s">
        <v>32</v>
      </c>
    </row>
    <row r="28" spans="1:13" hidden="1" x14ac:dyDescent="0.25">
      <c r="A28" s="20" t="s">
        <v>35</v>
      </c>
      <c r="B28" s="31">
        <v>66.53</v>
      </c>
      <c r="C28" s="31">
        <v>66.53</v>
      </c>
      <c r="D28" s="31">
        <v>66.53</v>
      </c>
      <c r="E28" s="31">
        <f t="shared" si="6"/>
        <v>199.59</v>
      </c>
      <c r="G28" s="31">
        <v>66.53</v>
      </c>
      <c r="H28" s="31">
        <v>66.53</v>
      </c>
      <c r="I28" s="31">
        <v>66.53</v>
      </c>
      <c r="J28" s="31">
        <f t="shared" si="7"/>
        <v>199.59</v>
      </c>
      <c r="L28" s="20" t="s">
        <v>32</v>
      </c>
    </row>
    <row r="29" spans="1:13" hidden="1" x14ac:dyDescent="0.25">
      <c r="A29" s="20" t="s">
        <v>78</v>
      </c>
      <c r="B29" s="31">
        <f>B19*1.1</f>
        <v>0</v>
      </c>
      <c r="C29" s="31">
        <f>C19*1.1</f>
        <v>0</v>
      </c>
      <c r="D29" s="31">
        <f>D19*1.1</f>
        <v>0</v>
      </c>
      <c r="E29" s="31">
        <f t="shared" si="6"/>
        <v>0</v>
      </c>
      <c r="G29" s="31">
        <v>9542</v>
      </c>
      <c r="H29" s="31">
        <v>9542</v>
      </c>
      <c r="I29" s="31">
        <v>9542</v>
      </c>
      <c r="J29" s="31">
        <f t="shared" si="7"/>
        <v>28626</v>
      </c>
      <c r="L29" s="20" t="s">
        <v>32</v>
      </c>
    </row>
    <row r="30" spans="1:13" hidden="1" x14ac:dyDescent="0.25">
      <c r="A30" s="20" t="s">
        <v>31</v>
      </c>
      <c r="B30" s="32">
        <f>SUM(B23:B29)</f>
        <v>4492.96</v>
      </c>
      <c r="C30" s="32">
        <f>SUM(C23:C29)</f>
        <v>4492.96</v>
      </c>
      <c r="D30" s="32">
        <f>SUM(D23:D29)</f>
        <v>4492.96</v>
      </c>
      <c r="E30" s="32">
        <f>SUM(E23:E29)</f>
        <v>13478.880000000001</v>
      </c>
      <c r="G30" s="32">
        <f>SUM(G23:G29)</f>
        <v>14034.96</v>
      </c>
      <c r="H30" s="32">
        <f>SUM(H23:H29)</f>
        <v>14034.96</v>
      </c>
      <c r="I30" s="32">
        <f>SUM(I23:I29)</f>
        <v>14034.96</v>
      </c>
      <c r="J30" s="32">
        <f>SUM(J23:J29)</f>
        <v>42104.880000000005</v>
      </c>
    </row>
    <row r="31" spans="1:13" hidden="1" x14ac:dyDescent="0.25">
      <c r="G31" s="32"/>
      <c r="H31" s="32"/>
      <c r="I31" s="32"/>
      <c r="J31" s="32"/>
    </row>
    <row r="32" spans="1:13" hidden="1" x14ac:dyDescent="0.25">
      <c r="A32" s="27" t="s">
        <v>64</v>
      </c>
      <c r="B32" s="28" t="s">
        <v>43</v>
      </c>
      <c r="C32" s="29" t="s">
        <v>42</v>
      </c>
      <c r="D32" s="29" t="s">
        <v>41</v>
      </c>
      <c r="E32" s="30" t="s">
        <v>31</v>
      </c>
      <c r="F32" s="21"/>
      <c r="G32" s="28" t="s">
        <v>43</v>
      </c>
      <c r="H32" s="29" t="s">
        <v>42</v>
      </c>
      <c r="I32" s="29" t="s">
        <v>41</v>
      </c>
      <c r="J32" s="30" t="s">
        <v>31</v>
      </c>
      <c r="K32" s="21"/>
      <c r="L32" s="21"/>
      <c r="M32" s="21"/>
    </row>
    <row r="33" spans="1:13" hidden="1" x14ac:dyDescent="0.25">
      <c r="A33" s="20" t="s">
        <v>40</v>
      </c>
      <c r="B33" s="31">
        <v>384</v>
      </c>
      <c r="C33" s="31">
        <v>384</v>
      </c>
      <c r="D33" s="31">
        <v>384</v>
      </c>
      <c r="E33" s="31">
        <f t="shared" ref="E33:E40" si="8">SUM(B33:D33)</f>
        <v>1152</v>
      </c>
      <c r="G33" s="31">
        <v>384</v>
      </c>
      <c r="H33" s="31">
        <v>384</v>
      </c>
      <c r="I33" s="31">
        <v>384</v>
      </c>
      <c r="J33" s="31">
        <f t="shared" ref="J33:J40" si="9">SUM(G33:I33)</f>
        <v>1152</v>
      </c>
      <c r="L33" s="20" t="s">
        <v>32</v>
      </c>
    </row>
    <row r="34" spans="1:13" hidden="1" x14ac:dyDescent="0.25">
      <c r="A34" s="20" t="s">
        <v>39</v>
      </c>
      <c r="B34" s="31">
        <v>3900</v>
      </c>
      <c r="C34" s="31">
        <v>3900</v>
      </c>
      <c r="D34" s="31">
        <v>3900</v>
      </c>
      <c r="E34" s="31">
        <f t="shared" si="8"/>
        <v>11700</v>
      </c>
      <c r="G34" s="31">
        <v>3900</v>
      </c>
      <c r="H34" s="31">
        <v>3900</v>
      </c>
      <c r="I34" s="31">
        <v>3900</v>
      </c>
      <c r="J34" s="31">
        <f t="shared" si="9"/>
        <v>11700</v>
      </c>
      <c r="L34" s="20" t="s">
        <v>32</v>
      </c>
    </row>
    <row r="35" spans="1:13" hidden="1" x14ac:dyDescent="0.25">
      <c r="A35" s="20" t="s">
        <v>38</v>
      </c>
      <c r="B35" s="31">
        <v>110.55</v>
      </c>
      <c r="C35" s="31">
        <v>110.55</v>
      </c>
      <c r="D35" s="31">
        <v>110.55</v>
      </c>
      <c r="E35" s="31">
        <f t="shared" si="8"/>
        <v>331.65</v>
      </c>
      <c r="G35" s="31">
        <v>110.55</v>
      </c>
      <c r="H35" s="31">
        <v>110.55</v>
      </c>
      <c r="I35" s="31">
        <v>110.55</v>
      </c>
      <c r="J35" s="31">
        <f t="shared" si="9"/>
        <v>331.65</v>
      </c>
      <c r="L35" s="20" t="s">
        <v>32</v>
      </c>
    </row>
    <row r="36" spans="1:13" hidden="1" x14ac:dyDescent="0.25">
      <c r="A36" s="20" t="s">
        <v>37</v>
      </c>
      <c r="B36" s="31">
        <v>95</v>
      </c>
      <c r="C36" s="31">
        <v>95</v>
      </c>
      <c r="D36" s="31">
        <v>95</v>
      </c>
      <c r="E36" s="31">
        <f t="shared" si="8"/>
        <v>285</v>
      </c>
      <c r="G36" s="31">
        <v>95</v>
      </c>
      <c r="H36" s="31">
        <v>95</v>
      </c>
      <c r="I36" s="31">
        <v>95</v>
      </c>
      <c r="J36" s="31">
        <f t="shared" si="9"/>
        <v>285</v>
      </c>
      <c r="L36" s="20" t="s">
        <v>32</v>
      </c>
    </row>
    <row r="37" spans="1:13" hidden="1" x14ac:dyDescent="0.25">
      <c r="A37" s="77" t="s">
        <v>99</v>
      </c>
      <c r="B37" s="31">
        <v>22</v>
      </c>
      <c r="C37" s="31">
        <v>22</v>
      </c>
      <c r="D37" s="31">
        <v>22</v>
      </c>
      <c r="E37" s="31">
        <f t="shared" si="8"/>
        <v>66</v>
      </c>
      <c r="G37" s="31">
        <v>22</v>
      </c>
      <c r="H37" s="31">
        <v>22</v>
      </c>
      <c r="I37" s="31">
        <v>22</v>
      </c>
      <c r="J37" s="31">
        <f t="shared" si="9"/>
        <v>66</v>
      </c>
      <c r="L37" s="20" t="s">
        <v>32</v>
      </c>
    </row>
    <row r="38" spans="1:13" hidden="1" x14ac:dyDescent="0.25">
      <c r="A38" s="20" t="s">
        <v>36</v>
      </c>
      <c r="B38" s="31">
        <v>19.54</v>
      </c>
      <c r="C38" s="31">
        <v>19.54</v>
      </c>
      <c r="D38" s="31">
        <v>19.54</v>
      </c>
      <c r="E38" s="31">
        <f t="shared" si="8"/>
        <v>58.62</v>
      </c>
      <c r="G38" s="31">
        <v>19.54</v>
      </c>
      <c r="H38" s="31">
        <v>19.54</v>
      </c>
      <c r="I38" s="31">
        <v>19.54</v>
      </c>
      <c r="J38" s="31">
        <f t="shared" si="9"/>
        <v>58.62</v>
      </c>
      <c r="L38" s="20" t="s">
        <v>32</v>
      </c>
    </row>
    <row r="39" spans="1:13" hidden="1" x14ac:dyDescent="0.25">
      <c r="A39" s="20" t="s">
        <v>35</v>
      </c>
      <c r="B39" s="31">
        <v>67.53</v>
      </c>
      <c r="C39" s="31">
        <v>67.53</v>
      </c>
      <c r="D39" s="31">
        <v>67.53</v>
      </c>
      <c r="E39" s="31">
        <f t="shared" si="8"/>
        <v>202.59</v>
      </c>
      <c r="G39" s="31">
        <v>67.53</v>
      </c>
      <c r="H39" s="31">
        <v>67.53</v>
      </c>
      <c r="I39" s="31">
        <v>67.53</v>
      </c>
      <c r="J39" s="31"/>
    </row>
    <row r="40" spans="1:13" hidden="1" x14ac:dyDescent="0.25">
      <c r="A40" s="75" t="s">
        <v>78</v>
      </c>
      <c r="B40" s="31">
        <f>B29*1.1</f>
        <v>0</v>
      </c>
      <c r="C40" s="31">
        <f>C29*1.1</f>
        <v>0</v>
      </c>
      <c r="D40" s="31">
        <f>D29*1.1</f>
        <v>0</v>
      </c>
      <c r="E40" s="31">
        <f t="shared" si="8"/>
        <v>0</v>
      </c>
      <c r="G40" s="31">
        <v>9829</v>
      </c>
      <c r="H40" s="31">
        <v>9829</v>
      </c>
      <c r="I40" s="31">
        <v>9829</v>
      </c>
      <c r="J40" s="31">
        <f t="shared" si="9"/>
        <v>29487</v>
      </c>
      <c r="L40" s="20" t="s">
        <v>32</v>
      </c>
    </row>
    <row r="41" spans="1:13" hidden="1" x14ac:dyDescent="0.25">
      <c r="A41" s="20" t="s">
        <v>31</v>
      </c>
      <c r="B41" s="32">
        <f>SUM(B33:B40)</f>
        <v>4598.62</v>
      </c>
      <c r="C41" s="32">
        <f>SUM(C33:C40)</f>
        <v>4598.62</v>
      </c>
      <c r="D41" s="32">
        <f>SUM(D33:D40)</f>
        <v>4598.62</v>
      </c>
      <c r="E41" s="32">
        <f>SUM(E33:E40)</f>
        <v>13795.86</v>
      </c>
      <c r="G41" s="32">
        <f>SUM(G33:G40)</f>
        <v>14427.619999999999</v>
      </c>
      <c r="H41" s="32">
        <f>SUM(H33:H40)</f>
        <v>14427.619999999999</v>
      </c>
      <c r="I41" s="32">
        <f>SUM(I33:I40)</f>
        <v>14427.619999999999</v>
      </c>
      <c r="J41" s="32">
        <f>SUM(J33:J40)</f>
        <v>43080.270000000004</v>
      </c>
    </row>
    <row r="42" spans="1:13" hidden="1" x14ac:dyDescent="0.25">
      <c r="G42" s="32"/>
      <c r="H42" s="32"/>
      <c r="I42" s="32"/>
      <c r="J42" s="32"/>
    </row>
    <row r="43" spans="1:13" hidden="1" x14ac:dyDescent="0.25">
      <c r="A43" s="27" t="s">
        <v>68</v>
      </c>
      <c r="B43" s="28" t="s">
        <v>43</v>
      </c>
      <c r="C43" s="29" t="s">
        <v>42</v>
      </c>
      <c r="D43" s="29" t="s">
        <v>41</v>
      </c>
      <c r="E43" s="30" t="s">
        <v>31</v>
      </c>
      <c r="F43" s="21"/>
      <c r="G43" s="28" t="s">
        <v>43</v>
      </c>
      <c r="H43" s="29" t="s">
        <v>42</v>
      </c>
      <c r="I43" s="29" t="s">
        <v>41</v>
      </c>
      <c r="J43" s="30" t="s">
        <v>31</v>
      </c>
      <c r="K43" s="21"/>
      <c r="L43" s="21"/>
      <c r="M43" s="21"/>
    </row>
    <row r="44" spans="1:13" hidden="1" x14ac:dyDescent="0.25">
      <c r="A44" s="20" t="s">
        <v>40</v>
      </c>
      <c r="B44" s="31">
        <v>402</v>
      </c>
      <c r="C44" s="31">
        <v>402</v>
      </c>
      <c r="D44" s="31">
        <v>402</v>
      </c>
      <c r="E44" s="31">
        <f t="shared" ref="E44:E52" si="10">SUM(B44:D44)</f>
        <v>1206</v>
      </c>
      <c r="G44" s="31">
        <v>402</v>
      </c>
      <c r="H44" s="31">
        <v>402</v>
      </c>
      <c r="I44" s="31">
        <v>402</v>
      </c>
      <c r="J44" s="31">
        <f t="shared" ref="J44:J52" si="11">SUM(G44:I44)</f>
        <v>1206</v>
      </c>
      <c r="L44" s="20" t="s">
        <v>32</v>
      </c>
    </row>
    <row r="45" spans="1:13" hidden="1" x14ac:dyDescent="0.25">
      <c r="A45" s="20" t="s">
        <v>39</v>
      </c>
      <c r="B45" s="31">
        <v>4088</v>
      </c>
      <c r="C45" s="31">
        <v>4088</v>
      </c>
      <c r="D45" s="31">
        <v>4088</v>
      </c>
      <c r="E45" s="31">
        <f t="shared" si="10"/>
        <v>12264</v>
      </c>
      <c r="G45" s="31">
        <v>4088</v>
      </c>
      <c r="H45" s="31">
        <v>4088</v>
      </c>
      <c r="I45" s="31">
        <v>4088</v>
      </c>
      <c r="J45" s="31">
        <f t="shared" si="11"/>
        <v>12264</v>
      </c>
      <c r="L45" s="20" t="s">
        <v>32</v>
      </c>
    </row>
    <row r="46" spans="1:13" hidden="1" x14ac:dyDescent="0.25">
      <c r="A46" s="20" t="s">
        <v>38</v>
      </c>
      <c r="B46" s="31">
        <v>113.76</v>
      </c>
      <c r="C46" s="31">
        <v>113.76</v>
      </c>
      <c r="D46" s="31">
        <v>113.76</v>
      </c>
      <c r="E46" s="31">
        <f t="shared" si="10"/>
        <v>341.28000000000003</v>
      </c>
      <c r="G46" s="31">
        <v>113.76</v>
      </c>
      <c r="H46" s="31">
        <v>113.76</v>
      </c>
      <c r="I46" s="31">
        <v>113.76</v>
      </c>
      <c r="J46" s="31">
        <f t="shared" si="11"/>
        <v>341.28000000000003</v>
      </c>
      <c r="L46" s="20" t="s">
        <v>32</v>
      </c>
    </row>
    <row r="47" spans="1:13" hidden="1" x14ac:dyDescent="0.25">
      <c r="A47" s="20" t="s">
        <v>37</v>
      </c>
      <c r="B47" s="31">
        <v>95</v>
      </c>
      <c r="C47" s="31">
        <v>95</v>
      </c>
      <c r="D47" s="31">
        <v>95</v>
      </c>
      <c r="E47" s="31">
        <f t="shared" si="10"/>
        <v>285</v>
      </c>
      <c r="G47" s="31">
        <v>95</v>
      </c>
      <c r="H47" s="31">
        <v>95</v>
      </c>
      <c r="I47" s="31">
        <v>95</v>
      </c>
      <c r="J47" s="31">
        <f t="shared" si="11"/>
        <v>285</v>
      </c>
      <c r="L47" s="20" t="s">
        <v>32</v>
      </c>
    </row>
    <row r="48" spans="1:13" hidden="1" x14ac:dyDescent="0.25">
      <c r="A48" s="77" t="s">
        <v>99</v>
      </c>
      <c r="B48" s="31">
        <v>22</v>
      </c>
      <c r="C48" s="31">
        <v>22</v>
      </c>
      <c r="D48" s="31">
        <v>22</v>
      </c>
      <c r="E48" s="31">
        <f t="shared" si="10"/>
        <v>66</v>
      </c>
      <c r="G48" s="31">
        <v>22</v>
      </c>
      <c r="H48" s="31">
        <v>22</v>
      </c>
      <c r="I48" s="31">
        <v>22</v>
      </c>
      <c r="J48" s="31">
        <f t="shared" si="11"/>
        <v>66</v>
      </c>
      <c r="L48" s="20" t="s">
        <v>32</v>
      </c>
    </row>
    <row r="49" spans="1:13" hidden="1" x14ac:dyDescent="0.25">
      <c r="A49" s="20" t="s">
        <v>36</v>
      </c>
      <c r="B49" s="31">
        <v>20.11</v>
      </c>
      <c r="C49" s="31">
        <v>20.11</v>
      </c>
      <c r="D49" s="31">
        <v>20.11</v>
      </c>
      <c r="E49" s="31">
        <f t="shared" si="10"/>
        <v>60.33</v>
      </c>
      <c r="G49" s="31">
        <v>20.11</v>
      </c>
      <c r="H49" s="31">
        <v>20.11</v>
      </c>
      <c r="I49" s="31">
        <v>20.11</v>
      </c>
      <c r="J49" s="31">
        <f t="shared" si="11"/>
        <v>60.33</v>
      </c>
      <c r="L49" s="20" t="s">
        <v>32</v>
      </c>
    </row>
    <row r="50" spans="1:13" hidden="1" x14ac:dyDescent="0.25">
      <c r="A50" s="79" t="s">
        <v>102</v>
      </c>
      <c r="B50" s="31">
        <v>35.71</v>
      </c>
      <c r="C50" s="31">
        <v>35.71</v>
      </c>
      <c r="D50" s="31">
        <v>35.71</v>
      </c>
      <c r="E50" s="31">
        <f>SUM(B50:D50)</f>
        <v>107.13</v>
      </c>
      <c r="G50" s="31">
        <v>35.71</v>
      </c>
      <c r="H50" s="31">
        <v>35.71</v>
      </c>
      <c r="I50" s="31">
        <v>35.71</v>
      </c>
      <c r="J50" s="31">
        <f>SUM(G50:I50)</f>
        <v>107.13</v>
      </c>
      <c r="L50" s="20" t="s">
        <v>32</v>
      </c>
    </row>
    <row r="51" spans="1:13" hidden="1" x14ac:dyDescent="0.25">
      <c r="A51" s="20" t="s">
        <v>35</v>
      </c>
      <c r="B51" s="31">
        <v>68.540000000000006</v>
      </c>
      <c r="C51" s="31">
        <v>68.540000000000006</v>
      </c>
      <c r="D51" s="31">
        <v>68.540000000000006</v>
      </c>
      <c r="E51" s="31">
        <f t="shared" si="10"/>
        <v>205.62</v>
      </c>
      <c r="G51" s="31">
        <v>68.540000000000006</v>
      </c>
      <c r="H51" s="31">
        <v>68.540000000000006</v>
      </c>
      <c r="I51" s="31">
        <v>68.540000000000006</v>
      </c>
      <c r="J51" s="31">
        <f t="shared" si="11"/>
        <v>205.62</v>
      </c>
      <c r="L51" s="20" t="s">
        <v>32</v>
      </c>
    </row>
    <row r="52" spans="1:13" hidden="1" x14ac:dyDescent="0.25">
      <c r="A52" s="20" t="s">
        <v>78</v>
      </c>
      <c r="B52" s="31">
        <f>B40*1.1</f>
        <v>0</v>
      </c>
      <c r="C52" s="31">
        <f t="shared" ref="C52:D52" si="12">C40*1.1</f>
        <v>0</v>
      </c>
      <c r="D52" s="31">
        <f t="shared" si="12"/>
        <v>0</v>
      </c>
      <c r="E52" s="31">
        <f t="shared" si="10"/>
        <v>0</v>
      </c>
      <c r="G52" s="31">
        <v>10125</v>
      </c>
      <c r="H52" s="31">
        <v>10125</v>
      </c>
      <c r="I52" s="31">
        <v>10125</v>
      </c>
      <c r="J52" s="31">
        <f t="shared" si="11"/>
        <v>30375</v>
      </c>
      <c r="L52" s="20" t="s">
        <v>32</v>
      </c>
    </row>
    <row r="53" spans="1:13" hidden="1" x14ac:dyDescent="0.25">
      <c r="A53" s="20" t="s">
        <v>31</v>
      </c>
      <c r="B53" s="32">
        <f>SUM(B44:B52)</f>
        <v>4845.12</v>
      </c>
      <c r="C53" s="32">
        <f>SUM(C44:C52)</f>
        <v>4845.12</v>
      </c>
      <c r="D53" s="32">
        <f>SUM(D44:D52)</f>
        <v>4845.12</v>
      </c>
      <c r="E53" s="32">
        <f>SUM(E44:E52)</f>
        <v>14535.36</v>
      </c>
      <c r="G53" s="32">
        <f>SUM(G44:G52)</f>
        <v>14970.119999999999</v>
      </c>
      <c r="H53" s="32">
        <f>SUM(H44:H52)</f>
        <v>14970.119999999999</v>
      </c>
      <c r="I53" s="32">
        <f>SUM(I44:I52)</f>
        <v>14970.119999999999</v>
      </c>
      <c r="J53" s="32">
        <f>SUM(J44:J52)</f>
        <v>44910.36</v>
      </c>
    </row>
    <row r="54" spans="1:13" hidden="1" x14ac:dyDescent="0.25">
      <c r="G54" s="32"/>
      <c r="H54" s="32"/>
      <c r="I54" s="32"/>
      <c r="J54" s="32"/>
    </row>
    <row r="55" spans="1:13" x14ac:dyDescent="0.25">
      <c r="A55" s="27" t="s">
        <v>69</v>
      </c>
      <c r="B55" s="28" t="s">
        <v>43</v>
      </c>
      <c r="C55" s="29" t="s">
        <v>42</v>
      </c>
      <c r="D55" s="29" t="s">
        <v>41</v>
      </c>
      <c r="E55" s="30" t="s">
        <v>31</v>
      </c>
      <c r="F55" s="21"/>
      <c r="G55" s="28" t="s">
        <v>43</v>
      </c>
      <c r="H55" s="29" t="s">
        <v>42</v>
      </c>
      <c r="I55" s="29" t="s">
        <v>41</v>
      </c>
      <c r="J55" s="30" t="s">
        <v>31</v>
      </c>
      <c r="K55" s="21"/>
      <c r="L55" s="21"/>
      <c r="M55" s="21"/>
    </row>
    <row r="56" spans="1:13" x14ac:dyDescent="0.25">
      <c r="A56" s="20" t="s">
        <v>40</v>
      </c>
      <c r="B56" s="31">
        <f t="shared" ref="B56:D62" si="13">B44*1.05</f>
        <v>422.1</v>
      </c>
      <c r="C56" s="31">
        <f t="shared" si="13"/>
        <v>422.1</v>
      </c>
      <c r="D56" s="31">
        <f t="shared" si="13"/>
        <v>422.1</v>
      </c>
      <c r="E56" s="31">
        <f t="shared" ref="E56:E64" si="14">SUM(B56:D56)</f>
        <v>1266.3000000000002</v>
      </c>
      <c r="G56" s="31">
        <f t="shared" ref="G56:I62" si="15">G44*1.05</f>
        <v>422.1</v>
      </c>
      <c r="H56" s="31">
        <f t="shared" si="15"/>
        <v>422.1</v>
      </c>
      <c r="I56" s="31">
        <f t="shared" si="15"/>
        <v>422.1</v>
      </c>
      <c r="J56" s="31">
        <f t="shared" ref="J56:J64" si="16">SUM(G56:I56)</f>
        <v>1266.3000000000002</v>
      </c>
      <c r="L56" s="20" t="s">
        <v>32</v>
      </c>
    </row>
    <row r="57" spans="1:13" x14ac:dyDescent="0.25">
      <c r="A57" s="20" t="s">
        <v>39</v>
      </c>
      <c r="B57" s="31">
        <f t="shared" si="13"/>
        <v>4292.4000000000005</v>
      </c>
      <c r="C57" s="31">
        <f t="shared" si="13"/>
        <v>4292.4000000000005</v>
      </c>
      <c r="D57" s="31">
        <f t="shared" si="13"/>
        <v>4292.4000000000005</v>
      </c>
      <c r="E57" s="31">
        <f t="shared" si="14"/>
        <v>12877.2</v>
      </c>
      <c r="G57" s="31">
        <f t="shared" si="15"/>
        <v>4292.4000000000005</v>
      </c>
      <c r="H57" s="31">
        <f t="shared" si="15"/>
        <v>4292.4000000000005</v>
      </c>
      <c r="I57" s="31">
        <f t="shared" si="15"/>
        <v>4292.4000000000005</v>
      </c>
      <c r="J57" s="31">
        <f t="shared" si="16"/>
        <v>12877.2</v>
      </c>
      <c r="L57" s="20" t="s">
        <v>32</v>
      </c>
    </row>
    <row r="58" spans="1:13" x14ac:dyDescent="0.25">
      <c r="A58" s="20" t="s">
        <v>38</v>
      </c>
      <c r="B58" s="31">
        <f t="shared" si="13"/>
        <v>119.44800000000001</v>
      </c>
      <c r="C58" s="31">
        <f t="shared" si="13"/>
        <v>119.44800000000001</v>
      </c>
      <c r="D58" s="31">
        <f t="shared" si="13"/>
        <v>119.44800000000001</v>
      </c>
      <c r="E58" s="31">
        <f t="shared" si="14"/>
        <v>358.34400000000005</v>
      </c>
      <c r="G58" s="31">
        <f t="shared" si="15"/>
        <v>119.44800000000001</v>
      </c>
      <c r="H58" s="31">
        <f t="shared" si="15"/>
        <v>119.44800000000001</v>
      </c>
      <c r="I58" s="31">
        <f t="shared" si="15"/>
        <v>119.44800000000001</v>
      </c>
      <c r="J58" s="31">
        <f t="shared" si="16"/>
        <v>358.34400000000005</v>
      </c>
      <c r="L58" s="20" t="s">
        <v>32</v>
      </c>
    </row>
    <row r="59" spans="1:13" x14ac:dyDescent="0.25">
      <c r="A59" s="20" t="s">
        <v>37</v>
      </c>
      <c r="B59" s="31">
        <f t="shared" si="13"/>
        <v>99.75</v>
      </c>
      <c r="C59" s="31">
        <f t="shared" si="13"/>
        <v>99.75</v>
      </c>
      <c r="D59" s="31">
        <f t="shared" si="13"/>
        <v>99.75</v>
      </c>
      <c r="E59" s="31">
        <f t="shared" si="14"/>
        <v>299.25</v>
      </c>
      <c r="G59" s="31">
        <f t="shared" si="15"/>
        <v>99.75</v>
      </c>
      <c r="H59" s="31">
        <f t="shared" si="15"/>
        <v>99.75</v>
      </c>
      <c r="I59" s="31">
        <f t="shared" si="15"/>
        <v>99.75</v>
      </c>
      <c r="J59" s="31">
        <f t="shared" si="16"/>
        <v>299.25</v>
      </c>
      <c r="L59" s="20" t="s">
        <v>32</v>
      </c>
    </row>
    <row r="60" spans="1:13" x14ac:dyDescent="0.25">
      <c r="A60" s="77" t="s">
        <v>99</v>
      </c>
      <c r="B60" s="31">
        <f t="shared" si="13"/>
        <v>23.1</v>
      </c>
      <c r="C60" s="31">
        <f t="shared" si="13"/>
        <v>23.1</v>
      </c>
      <c r="D60" s="31">
        <f t="shared" si="13"/>
        <v>23.1</v>
      </c>
      <c r="E60" s="31">
        <f t="shared" si="14"/>
        <v>69.300000000000011</v>
      </c>
      <c r="G60" s="31">
        <f t="shared" si="15"/>
        <v>23.1</v>
      </c>
      <c r="H60" s="31">
        <f t="shared" si="15"/>
        <v>23.1</v>
      </c>
      <c r="I60" s="31">
        <f t="shared" si="15"/>
        <v>23.1</v>
      </c>
      <c r="J60" s="31">
        <f t="shared" si="16"/>
        <v>69.300000000000011</v>
      </c>
      <c r="L60" s="20" t="s">
        <v>32</v>
      </c>
    </row>
    <row r="61" spans="1:13" x14ac:dyDescent="0.25">
      <c r="A61" s="20" t="s">
        <v>36</v>
      </c>
      <c r="B61" s="31">
        <f t="shared" si="13"/>
        <v>21.115500000000001</v>
      </c>
      <c r="C61" s="31">
        <f t="shared" si="13"/>
        <v>21.115500000000001</v>
      </c>
      <c r="D61" s="31">
        <f t="shared" si="13"/>
        <v>21.115500000000001</v>
      </c>
      <c r="E61" s="31">
        <f t="shared" si="14"/>
        <v>63.346500000000006</v>
      </c>
      <c r="G61" s="31">
        <f t="shared" si="15"/>
        <v>21.115500000000001</v>
      </c>
      <c r="H61" s="31">
        <f t="shared" si="15"/>
        <v>21.115500000000001</v>
      </c>
      <c r="I61" s="31">
        <f t="shared" si="15"/>
        <v>21.115500000000001</v>
      </c>
      <c r="J61" s="31">
        <f t="shared" si="16"/>
        <v>63.346500000000006</v>
      </c>
      <c r="L61" s="20" t="s">
        <v>32</v>
      </c>
    </row>
    <row r="62" spans="1:13" x14ac:dyDescent="0.25">
      <c r="A62" s="79" t="s">
        <v>102</v>
      </c>
      <c r="B62" s="31">
        <f t="shared" si="13"/>
        <v>37.4955</v>
      </c>
      <c r="C62" s="31">
        <f t="shared" si="13"/>
        <v>37.4955</v>
      </c>
      <c r="D62" s="31">
        <f t="shared" si="13"/>
        <v>37.4955</v>
      </c>
      <c r="E62" s="31">
        <f>SUM(B62:D62)</f>
        <v>112.48650000000001</v>
      </c>
      <c r="G62" s="31">
        <f t="shared" si="15"/>
        <v>37.4955</v>
      </c>
      <c r="H62" s="31">
        <f t="shared" si="15"/>
        <v>37.4955</v>
      </c>
      <c r="I62" s="31">
        <f t="shared" si="15"/>
        <v>37.4955</v>
      </c>
      <c r="J62" s="31">
        <f>SUM(G62:I62)</f>
        <v>112.48650000000001</v>
      </c>
      <c r="L62" s="20" t="s">
        <v>32</v>
      </c>
    </row>
    <row r="63" spans="1:13" x14ac:dyDescent="0.25">
      <c r="A63" s="20" t="s">
        <v>35</v>
      </c>
      <c r="B63" s="31">
        <f t="shared" ref="B63:D63" si="17">B51*1.05</f>
        <v>71.967000000000013</v>
      </c>
      <c r="C63" s="31">
        <f t="shared" si="17"/>
        <v>71.967000000000013</v>
      </c>
      <c r="D63" s="31">
        <f t="shared" si="17"/>
        <v>71.967000000000013</v>
      </c>
      <c r="E63" s="31">
        <f t="shared" si="14"/>
        <v>215.90100000000004</v>
      </c>
      <c r="G63" s="31">
        <f t="shared" ref="G63:I64" si="18">G51*1.05</f>
        <v>71.967000000000013</v>
      </c>
      <c r="H63" s="31">
        <f t="shared" si="18"/>
        <v>71.967000000000013</v>
      </c>
      <c r="I63" s="31">
        <f t="shared" si="18"/>
        <v>71.967000000000013</v>
      </c>
      <c r="J63" s="31">
        <f t="shared" si="16"/>
        <v>215.90100000000004</v>
      </c>
      <c r="L63" s="20" t="s">
        <v>32</v>
      </c>
    </row>
    <row r="64" spans="1:13" x14ac:dyDescent="0.25">
      <c r="A64" s="20" t="s">
        <v>78</v>
      </c>
      <c r="B64" s="31">
        <f>B52*1.1</f>
        <v>0</v>
      </c>
      <c r="C64" s="31">
        <f>C52*1.1</f>
        <v>0</v>
      </c>
      <c r="D64" s="31">
        <f>D52*1.1</f>
        <v>0</v>
      </c>
      <c r="E64" s="31">
        <f t="shared" si="14"/>
        <v>0</v>
      </c>
      <c r="G64" s="31">
        <f t="shared" si="18"/>
        <v>10631.25</v>
      </c>
      <c r="H64" s="31">
        <f t="shared" si="18"/>
        <v>10631.25</v>
      </c>
      <c r="I64" s="31">
        <f t="shared" si="18"/>
        <v>10631.25</v>
      </c>
      <c r="J64" s="31">
        <f t="shared" si="16"/>
        <v>31893.75</v>
      </c>
      <c r="L64" s="20" t="s">
        <v>32</v>
      </c>
    </row>
    <row r="65" spans="1:13" x14ac:dyDescent="0.25">
      <c r="A65" s="20" t="s">
        <v>31</v>
      </c>
      <c r="B65" s="32">
        <f>SUM(B56:B64)</f>
        <v>5087.3760000000011</v>
      </c>
      <c r="C65" s="32">
        <f>SUM(C56:C64)</f>
        <v>5087.3760000000011</v>
      </c>
      <c r="D65" s="32">
        <f>SUM(D56:D64)</f>
        <v>5087.3760000000011</v>
      </c>
      <c r="E65" s="32">
        <f>SUM(E56:E64)</f>
        <v>15262.128000000001</v>
      </c>
      <c r="G65" s="32">
        <f>SUM(G56:G64)</f>
        <v>15718.626</v>
      </c>
      <c r="H65" s="32">
        <f>SUM(H56:H64)</f>
        <v>15718.626</v>
      </c>
      <c r="I65" s="32">
        <f>SUM(I56:I64)</f>
        <v>15718.626</v>
      </c>
      <c r="J65" s="32">
        <f>SUM(J56:J64)</f>
        <v>47155.877999999997</v>
      </c>
    </row>
    <row r="66" spans="1:13" x14ac:dyDescent="0.25">
      <c r="G66" s="32"/>
      <c r="H66" s="32"/>
      <c r="I66" s="32"/>
      <c r="J66" s="32"/>
    </row>
    <row r="67" spans="1:13" x14ac:dyDescent="0.25">
      <c r="A67" s="27" t="s">
        <v>73</v>
      </c>
      <c r="B67" s="28" t="s">
        <v>43</v>
      </c>
      <c r="C67" s="29" t="s">
        <v>42</v>
      </c>
      <c r="D67" s="29" t="s">
        <v>41</v>
      </c>
      <c r="E67" s="30" t="s">
        <v>31</v>
      </c>
      <c r="F67" s="21"/>
      <c r="G67" s="28" t="s">
        <v>43</v>
      </c>
      <c r="H67" s="29" t="s">
        <v>42</v>
      </c>
      <c r="I67" s="29" t="s">
        <v>41</v>
      </c>
      <c r="J67" s="30" t="s">
        <v>31</v>
      </c>
      <c r="K67" s="21"/>
      <c r="L67" s="21"/>
      <c r="M67" s="21"/>
    </row>
    <row r="68" spans="1:13" x14ac:dyDescent="0.25">
      <c r="A68" s="20" t="s">
        <v>40</v>
      </c>
      <c r="B68" s="31">
        <f t="shared" ref="B68:D74" si="19">B56*1.05</f>
        <v>443.20500000000004</v>
      </c>
      <c r="C68" s="31">
        <f t="shared" si="19"/>
        <v>443.20500000000004</v>
      </c>
      <c r="D68" s="31">
        <f t="shared" si="19"/>
        <v>443.20500000000004</v>
      </c>
      <c r="E68" s="31">
        <f t="shared" ref="E68:E76" si="20">SUM(B68:D68)</f>
        <v>1329.6150000000002</v>
      </c>
      <c r="G68" s="31">
        <f t="shared" ref="G68:I74" si="21">G56*1.05</f>
        <v>443.20500000000004</v>
      </c>
      <c r="H68" s="31">
        <f t="shared" si="21"/>
        <v>443.20500000000004</v>
      </c>
      <c r="I68" s="31">
        <f t="shared" si="21"/>
        <v>443.20500000000004</v>
      </c>
      <c r="J68" s="31">
        <f t="shared" ref="J68:J76" si="22">SUM(G68:I68)</f>
        <v>1329.6150000000002</v>
      </c>
      <c r="L68" s="20" t="s">
        <v>32</v>
      </c>
    </row>
    <row r="69" spans="1:13" x14ac:dyDescent="0.25">
      <c r="A69" s="20" t="s">
        <v>39</v>
      </c>
      <c r="B69" s="31">
        <f t="shared" si="19"/>
        <v>4507.0200000000004</v>
      </c>
      <c r="C69" s="31">
        <f t="shared" si="19"/>
        <v>4507.0200000000004</v>
      </c>
      <c r="D69" s="31">
        <f t="shared" si="19"/>
        <v>4507.0200000000004</v>
      </c>
      <c r="E69" s="31">
        <f t="shared" si="20"/>
        <v>13521.060000000001</v>
      </c>
      <c r="G69" s="31">
        <f t="shared" si="21"/>
        <v>4507.0200000000004</v>
      </c>
      <c r="H69" s="31">
        <f t="shared" si="21"/>
        <v>4507.0200000000004</v>
      </c>
      <c r="I69" s="31">
        <f t="shared" si="21"/>
        <v>4507.0200000000004</v>
      </c>
      <c r="J69" s="31">
        <f t="shared" si="22"/>
        <v>13521.060000000001</v>
      </c>
      <c r="L69" s="20" t="s">
        <v>32</v>
      </c>
    </row>
    <row r="70" spans="1:13" x14ac:dyDescent="0.25">
      <c r="A70" s="20" t="s">
        <v>38</v>
      </c>
      <c r="B70" s="31">
        <f t="shared" si="19"/>
        <v>125.42040000000001</v>
      </c>
      <c r="C70" s="31">
        <f t="shared" si="19"/>
        <v>125.42040000000001</v>
      </c>
      <c r="D70" s="31">
        <f t="shared" si="19"/>
        <v>125.42040000000001</v>
      </c>
      <c r="E70" s="31">
        <f t="shared" si="20"/>
        <v>376.26120000000003</v>
      </c>
      <c r="G70" s="31">
        <f t="shared" si="21"/>
        <v>125.42040000000001</v>
      </c>
      <c r="H70" s="31">
        <f t="shared" si="21"/>
        <v>125.42040000000001</v>
      </c>
      <c r="I70" s="31">
        <f t="shared" si="21"/>
        <v>125.42040000000001</v>
      </c>
      <c r="J70" s="31">
        <f t="shared" si="22"/>
        <v>376.26120000000003</v>
      </c>
      <c r="L70" s="20" t="s">
        <v>32</v>
      </c>
    </row>
    <row r="71" spans="1:13" x14ac:dyDescent="0.25">
      <c r="A71" s="20" t="s">
        <v>37</v>
      </c>
      <c r="B71" s="31">
        <f t="shared" si="19"/>
        <v>104.73750000000001</v>
      </c>
      <c r="C71" s="31">
        <f t="shared" si="19"/>
        <v>104.73750000000001</v>
      </c>
      <c r="D71" s="31">
        <f t="shared" si="19"/>
        <v>104.73750000000001</v>
      </c>
      <c r="E71" s="31">
        <f t="shared" si="20"/>
        <v>314.21250000000003</v>
      </c>
      <c r="G71" s="31">
        <f t="shared" si="21"/>
        <v>104.73750000000001</v>
      </c>
      <c r="H71" s="31">
        <f t="shared" si="21"/>
        <v>104.73750000000001</v>
      </c>
      <c r="I71" s="31">
        <f t="shared" si="21"/>
        <v>104.73750000000001</v>
      </c>
      <c r="J71" s="31">
        <f t="shared" si="22"/>
        <v>314.21250000000003</v>
      </c>
      <c r="L71" s="20" t="s">
        <v>32</v>
      </c>
    </row>
    <row r="72" spans="1:13" x14ac:dyDescent="0.25">
      <c r="A72" s="77" t="s">
        <v>99</v>
      </c>
      <c r="B72" s="31">
        <f t="shared" si="19"/>
        <v>24.255000000000003</v>
      </c>
      <c r="C72" s="31">
        <f t="shared" si="19"/>
        <v>24.255000000000003</v>
      </c>
      <c r="D72" s="31">
        <f t="shared" si="19"/>
        <v>24.255000000000003</v>
      </c>
      <c r="E72" s="31">
        <f t="shared" si="20"/>
        <v>72.765000000000015</v>
      </c>
      <c r="G72" s="31">
        <f t="shared" si="21"/>
        <v>24.255000000000003</v>
      </c>
      <c r="H72" s="31">
        <f t="shared" si="21"/>
        <v>24.255000000000003</v>
      </c>
      <c r="I72" s="31">
        <f t="shared" si="21"/>
        <v>24.255000000000003</v>
      </c>
      <c r="J72" s="31">
        <f t="shared" si="22"/>
        <v>72.765000000000015</v>
      </c>
      <c r="L72" s="20" t="s">
        <v>32</v>
      </c>
    </row>
    <row r="73" spans="1:13" x14ac:dyDescent="0.25">
      <c r="A73" s="20" t="s">
        <v>36</v>
      </c>
      <c r="B73" s="31">
        <f t="shared" si="19"/>
        <v>22.171275000000001</v>
      </c>
      <c r="C73" s="31">
        <f t="shared" si="19"/>
        <v>22.171275000000001</v>
      </c>
      <c r="D73" s="31">
        <f t="shared" si="19"/>
        <v>22.171275000000001</v>
      </c>
      <c r="E73" s="31">
        <f t="shared" si="20"/>
        <v>66.513824999999997</v>
      </c>
      <c r="G73" s="31">
        <f t="shared" si="21"/>
        <v>22.171275000000001</v>
      </c>
      <c r="H73" s="31">
        <f t="shared" si="21"/>
        <v>22.171275000000001</v>
      </c>
      <c r="I73" s="31">
        <f t="shared" si="21"/>
        <v>22.171275000000001</v>
      </c>
      <c r="J73" s="31">
        <f t="shared" si="22"/>
        <v>66.513824999999997</v>
      </c>
      <c r="L73" s="20" t="s">
        <v>32</v>
      </c>
    </row>
    <row r="74" spans="1:13" x14ac:dyDescent="0.25">
      <c r="A74" s="79" t="s">
        <v>102</v>
      </c>
      <c r="B74" s="31">
        <f t="shared" si="19"/>
        <v>39.370274999999999</v>
      </c>
      <c r="C74" s="31">
        <f t="shared" si="19"/>
        <v>39.370274999999999</v>
      </c>
      <c r="D74" s="31">
        <f t="shared" si="19"/>
        <v>39.370274999999999</v>
      </c>
      <c r="E74" s="31">
        <f>SUM(B74:D74)</f>
        <v>118.11082500000001</v>
      </c>
      <c r="G74" s="31">
        <f t="shared" si="21"/>
        <v>39.370274999999999</v>
      </c>
      <c r="H74" s="31">
        <f t="shared" si="21"/>
        <v>39.370274999999999</v>
      </c>
      <c r="I74" s="31">
        <f t="shared" si="21"/>
        <v>39.370274999999999</v>
      </c>
      <c r="J74" s="31">
        <f>SUM(G74:I74)</f>
        <v>118.11082500000001</v>
      </c>
      <c r="L74" s="20" t="s">
        <v>32</v>
      </c>
    </row>
    <row r="75" spans="1:13" x14ac:dyDescent="0.25">
      <c r="A75" s="20" t="s">
        <v>35</v>
      </c>
      <c r="B75" s="31">
        <f t="shared" ref="B75:D75" si="23">B63*1.05</f>
        <v>75.565350000000024</v>
      </c>
      <c r="C75" s="31">
        <f t="shared" si="23"/>
        <v>75.565350000000024</v>
      </c>
      <c r="D75" s="31">
        <f t="shared" si="23"/>
        <v>75.565350000000024</v>
      </c>
      <c r="E75" s="31">
        <f t="shared" si="20"/>
        <v>226.69605000000007</v>
      </c>
      <c r="G75" s="31">
        <f t="shared" ref="G75:I76" si="24">G63*1.05</f>
        <v>75.565350000000024</v>
      </c>
      <c r="H75" s="31">
        <f t="shared" si="24"/>
        <v>75.565350000000024</v>
      </c>
      <c r="I75" s="31">
        <f t="shared" si="24"/>
        <v>75.565350000000024</v>
      </c>
      <c r="J75" s="31">
        <f t="shared" si="22"/>
        <v>226.69605000000007</v>
      </c>
      <c r="L75" s="20" t="s">
        <v>32</v>
      </c>
    </row>
    <row r="76" spans="1:13" x14ac:dyDescent="0.25">
      <c r="A76" s="20" t="s">
        <v>78</v>
      </c>
      <c r="B76" s="31">
        <f>B64*1.1</f>
        <v>0</v>
      </c>
      <c r="C76" s="31">
        <f>C64*1.1</f>
        <v>0</v>
      </c>
      <c r="D76" s="31">
        <f>D64*1.1</f>
        <v>0</v>
      </c>
      <c r="E76" s="31">
        <f t="shared" si="20"/>
        <v>0</v>
      </c>
      <c r="G76" s="31">
        <f t="shared" si="24"/>
        <v>11162.8125</v>
      </c>
      <c r="H76" s="31">
        <f t="shared" si="24"/>
        <v>11162.8125</v>
      </c>
      <c r="I76" s="31">
        <f t="shared" si="24"/>
        <v>11162.8125</v>
      </c>
      <c r="J76" s="31">
        <f t="shared" si="22"/>
        <v>33488.4375</v>
      </c>
      <c r="L76" s="20" t="s">
        <v>32</v>
      </c>
    </row>
    <row r="77" spans="1:13" x14ac:dyDescent="0.25">
      <c r="A77" s="20" t="s">
        <v>31</v>
      </c>
      <c r="B77" s="32">
        <f>SUM(B68:B76)</f>
        <v>5341.7448000000004</v>
      </c>
      <c r="C77" s="32">
        <f>SUM(C68:C76)</f>
        <v>5341.7448000000004</v>
      </c>
      <c r="D77" s="32">
        <f>SUM(D68:D76)</f>
        <v>5341.7448000000004</v>
      </c>
      <c r="E77" s="32">
        <f>SUM(E68:E76)</f>
        <v>16025.234400000001</v>
      </c>
      <c r="G77" s="32">
        <f>SUM(G68:G76)</f>
        <v>16504.5573</v>
      </c>
      <c r="H77" s="32">
        <f>SUM(H68:H76)</f>
        <v>16504.5573</v>
      </c>
      <c r="I77" s="32">
        <f>SUM(I68:I76)</f>
        <v>16504.5573</v>
      </c>
      <c r="J77" s="32">
        <f>SUM(J68:J76)</f>
        <v>49513.671900000001</v>
      </c>
    </row>
    <row r="78" spans="1:13" x14ac:dyDescent="0.25">
      <c r="G78" s="32"/>
      <c r="H78" s="32"/>
      <c r="I78" s="32"/>
      <c r="J78" s="32"/>
    </row>
    <row r="79" spans="1:13" x14ac:dyDescent="0.25">
      <c r="A79" s="27" t="s">
        <v>81</v>
      </c>
      <c r="B79" s="28" t="s">
        <v>43</v>
      </c>
      <c r="C79" s="29" t="s">
        <v>42</v>
      </c>
      <c r="D79" s="29" t="s">
        <v>41</v>
      </c>
      <c r="E79" s="30" t="s">
        <v>31</v>
      </c>
      <c r="F79" s="21"/>
      <c r="G79" s="28" t="s">
        <v>43</v>
      </c>
      <c r="H79" s="29" t="s">
        <v>42</v>
      </c>
      <c r="I79" s="29" t="s">
        <v>41</v>
      </c>
      <c r="J79" s="30" t="s">
        <v>31</v>
      </c>
      <c r="K79" s="21"/>
      <c r="L79" s="21"/>
      <c r="M79" s="21"/>
    </row>
    <row r="80" spans="1:13" x14ac:dyDescent="0.25">
      <c r="A80" s="20" t="s">
        <v>40</v>
      </c>
      <c r="B80" s="31">
        <f t="shared" ref="B80:D86" si="25">B68*1.05</f>
        <v>465.36525000000006</v>
      </c>
      <c r="C80" s="31">
        <f t="shared" si="25"/>
        <v>465.36525000000006</v>
      </c>
      <c r="D80" s="31">
        <f t="shared" si="25"/>
        <v>465.36525000000006</v>
      </c>
      <c r="E80" s="31">
        <f t="shared" ref="E80:E88" si="26">SUM(B80:D80)</f>
        <v>1396.0957500000002</v>
      </c>
      <c r="G80" s="31">
        <f t="shared" ref="G80:I86" si="27">G68*1.05</f>
        <v>465.36525000000006</v>
      </c>
      <c r="H80" s="31">
        <f t="shared" si="27"/>
        <v>465.36525000000006</v>
      </c>
      <c r="I80" s="31">
        <f t="shared" si="27"/>
        <v>465.36525000000006</v>
      </c>
      <c r="J80" s="31">
        <f t="shared" ref="J80:J88" si="28">SUM(G80:I80)</f>
        <v>1396.0957500000002</v>
      </c>
      <c r="L80" s="20" t="s">
        <v>32</v>
      </c>
    </row>
    <row r="81" spans="1:13" x14ac:dyDescent="0.25">
      <c r="A81" s="20" t="s">
        <v>39</v>
      </c>
      <c r="B81" s="31">
        <f t="shared" si="25"/>
        <v>4732.371000000001</v>
      </c>
      <c r="C81" s="31">
        <f t="shared" si="25"/>
        <v>4732.371000000001</v>
      </c>
      <c r="D81" s="31">
        <f t="shared" si="25"/>
        <v>4732.371000000001</v>
      </c>
      <c r="E81" s="31">
        <f t="shared" si="26"/>
        <v>14197.113000000003</v>
      </c>
      <c r="G81" s="31">
        <f t="shared" si="27"/>
        <v>4732.371000000001</v>
      </c>
      <c r="H81" s="31">
        <f t="shared" si="27"/>
        <v>4732.371000000001</v>
      </c>
      <c r="I81" s="31">
        <f t="shared" si="27"/>
        <v>4732.371000000001</v>
      </c>
      <c r="J81" s="31">
        <f t="shared" si="28"/>
        <v>14197.113000000003</v>
      </c>
      <c r="L81" s="20" t="s">
        <v>32</v>
      </c>
    </row>
    <row r="82" spans="1:13" x14ac:dyDescent="0.25">
      <c r="A82" s="20" t="s">
        <v>38</v>
      </c>
      <c r="B82" s="31">
        <f t="shared" si="25"/>
        <v>131.69142000000002</v>
      </c>
      <c r="C82" s="31">
        <f t="shared" si="25"/>
        <v>131.69142000000002</v>
      </c>
      <c r="D82" s="31">
        <f t="shared" si="25"/>
        <v>131.69142000000002</v>
      </c>
      <c r="E82" s="31">
        <f t="shared" si="26"/>
        <v>395.07426000000009</v>
      </c>
      <c r="G82" s="31">
        <f t="shared" si="27"/>
        <v>131.69142000000002</v>
      </c>
      <c r="H82" s="31">
        <f t="shared" si="27"/>
        <v>131.69142000000002</v>
      </c>
      <c r="I82" s="31">
        <f t="shared" si="27"/>
        <v>131.69142000000002</v>
      </c>
      <c r="J82" s="31">
        <f t="shared" si="28"/>
        <v>395.07426000000009</v>
      </c>
      <c r="L82" s="20" t="s">
        <v>32</v>
      </c>
    </row>
    <row r="83" spans="1:13" x14ac:dyDescent="0.25">
      <c r="A83" s="20" t="s">
        <v>37</v>
      </c>
      <c r="B83" s="31">
        <f t="shared" si="25"/>
        <v>109.97437500000002</v>
      </c>
      <c r="C83" s="31">
        <f t="shared" si="25"/>
        <v>109.97437500000002</v>
      </c>
      <c r="D83" s="31">
        <f t="shared" si="25"/>
        <v>109.97437500000002</v>
      </c>
      <c r="E83" s="31">
        <f t="shared" si="26"/>
        <v>329.92312500000008</v>
      </c>
      <c r="G83" s="31">
        <f t="shared" si="27"/>
        <v>109.97437500000002</v>
      </c>
      <c r="H83" s="31">
        <f t="shared" si="27"/>
        <v>109.97437500000002</v>
      </c>
      <c r="I83" s="31">
        <f t="shared" si="27"/>
        <v>109.97437500000002</v>
      </c>
      <c r="J83" s="31">
        <f t="shared" si="28"/>
        <v>329.92312500000008</v>
      </c>
      <c r="L83" s="20" t="s">
        <v>32</v>
      </c>
    </row>
    <row r="84" spans="1:13" x14ac:dyDescent="0.25">
      <c r="A84" s="77" t="s">
        <v>99</v>
      </c>
      <c r="B84" s="31">
        <f t="shared" si="25"/>
        <v>25.467750000000002</v>
      </c>
      <c r="C84" s="31">
        <f t="shared" si="25"/>
        <v>25.467750000000002</v>
      </c>
      <c r="D84" s="31">
        <f t="shared" si="25"/>
        <v>25.467750000000002</v>
      </c>
      <c r="E84" s="31">
        <f t="shared" si="26"/>
        <v>76.403250000000014</v>
      </c>
      <c r="G84" s="31">
        <f t="shared" si="27"/>
        <v>25.467750000000002</v>
      </c>
      <c r="H84" s="31">
        <f t="shared" si="27"/>
        <v>25.467750000000002</v>
      </c>
      <c r="I84" s="31">
        <f t="shared" si="27"/>
        <v>25.467750000000002</v>
      </c>
      <c r="J84" s="31">
        <f t="shared" si="28"/>
        <v>76.403250000000014</v>
      </c>
      <c r="L84" s="20" t="s">
        <v>32</v>
      </c>
    </row>
    <row r="85" spans="1:13" x14ac:dyDescent="0.25">
      <c r="A85" s="20" t="s">
        <v>36</v>
      </c>
      <c r="B85" s="31">
        <f t="shared" si="25"/>
        <v>23.279838750000003</v>
      </c>
      <c r="C85" s="31">
        <f t="shared" si="25"/>
        <v>23.279838750000003</v>
      </c>
      <c r="D85" s="31">
        <f t="shared" si="25"/>
        <v>23.279838750000003</v>
      </c>
      <c r="E85" s="31">
        <f t="shared" si="26"/>
        <v>69.839516250000003</v>
      </c>
      <c r="G85" s="31">
        <f t="shared" si="27"/>
        <v>23.279838750000003</v>
      </c>
      <c r="H85" s="31">
        <f t="shared" si="27"/>
        <v>23.279838750000003</v>
      </c>
      <c r="I85" s="31">
        <f t="shared" si="27"/>
        <v>23.279838750000003</v>
      </c>
      <c r="J85" s="31">
        <f t="shared" si="28"/>
        <v>69.839516250000003</v>
      </c>
      <c r="L85" s="20" t="s">
        <v>32</v>
      </c>
    </row>
    <row r="86" spans="1:13" x14ac:dyDescent="0.25">
      <c r="A86" s="79" t="s">
        <v>102</v>
      </c>
      <c r="B86" s="31">
        <f t="shared" si="25"/>
        <v>41.338788749999999</v>
      </c>
      <c r="C86" s="31">
        <f t="shared" si="25"/>
        <v>41.338788749999999</v>
      </c>
      <c r="D86" s="31">
        <f t="shared" si="25"/>
        <v>41.338788749999999</v>
      </c>
      <c r="E86" s="31">
        <f>SUM(B86:D86)</f>
        <v>124.01636625</v>
      </c>
      <c r="G86" s="31">
        <f t="shared" si="27"/>
        <v>41.338788749999999</v>
      </c>
      <c r="H86" s="31">
        <f t="shared" si="27"/>
        <v>41.338788749999999</v>
      </c>
      <c r="I86" s="31">
        <f t="shared" si="27"/>
        <v>41.338788749999999</v>
      </c>
      <c r="J86" s="31">
        <f>SUM(G86:I86)</f>
        <v>124.01636625</v>
      </c>
      <c r="L86" s="20" t="s">
        <v>32</v>
      </c>
    </row>
    <row r="87" spans="1:13" x14ac:dyDescent="0.25">
      <c r="A87" s="20" t="s">
        <v>35</v>
      </c>
      <c r="B87" s="31">
        <f t="shared" ref="B87:D87" si="29">B75*1.05</f>
        <v>79.343617500000022</v>
      </c>
      <c r="C87" s="31">
        <f t="shared" si="29"/>
        <v>79.343617500000022</v>
      </c>
      <c r="D87" s="31">
        <f t="shared" si="29"/>
        <v>79.343617500000022</v>
      </c>
      <c r="E87" s="31">
        <f t="shared" si="26"/>
        <v>238.03085250000007</v>
      </c>
      <c r="G87" s="31">
        <f t="shared" ref="G87:I88" si="30">G75*1.05</f>
        <v>79.343617500000022</v>
      </c>
      <c r="H87" s="31">
        <f t="shared" si="30"/>
        <v>79.343617500000022</v>
      </c>
      <c r="I87" s="31">
        <f t="shared" si="30"/>
        <v>79.343617500000022</v>
      </c>
      <c r="J87" s="31">
        <f t="shared" si="28"/>
        <v>238.03085250000007</v>
      </c>
      <c r="L87" s="20" t="s">
        <v>32</v>
      </c>
    </row>
    <row r="88" spans="1:13" x14ac:dyDescent="0.25">
      <c r="A88" s="20" t="s">
        <v>78</v>
      </c>
      <c r="B88" s="31">
        <f>B76*1.1</f>
        <v>0</v>
      </c>
      <c r="C88" s="31">
        <f>C76*1.1</f>
        <v>0</v>
      </c>
      <c r="D88" s="31">
        <f>D76*1.1</f>
        <v>0</v>
      </c>
      <c r="E88" s="31">
        <f t="shared" si="26"/>
        <v>0</v>
      </c>
      <c r="G88" s="31">
        <f t="shared" si="30"/>
        <v>11720.953125</v>
      </c>
      <c r="H88" s="31">
        <f t="shared" si="30"/>
        <v>11720.953125</v>
      </c>
      <c r="I88" s="31">
        <f t="shared" si="30"/>
        <v>11720.953125</v>
      </c>
      <c r="J88" s="31">
        <f t="shared" si="28"/>
        <v>35162.859375</v>
      </c>
      <c r="L88" s="20" t="s">
        <v>32</v>
      </c>
    </row>
    <row r="89" spans="1:13" x14ac:dyDescent="0.25">
      <c r="A89" s="20" t="s">
        <v>31</v>
      </c>
      <c r="B89" s="32">
        <f>SUM(B80:B88)</f>
        <v>5608.8320400000002</v>
      </c>
      <c r="C89" s="32">
        <f>SUM(C80:C88)</f>
        <v>5608.8320400000002</v>
      </c>
      <c r="D89" s="32">
        <f>SUM(D80:D88)</f>
        <v>5608.8320400000002</v>
      </c>
      <c r="E89" s="32">
        <f>SUM(E80:E88)</f>
        <v>16826.496120000003</v>
      </c>
      <c r="G89" s="32">
        <f>SUM(G80:G88)</f>
        <v>17329.785165000001</v>
      </c>
      <c r="H89" s="32">
        <f>SUM(H80:H88)</f>
        <v>17329.785165000001</v>
      </c>
      <c r="I89" s="32">
        <f>SUM(I80:I88)</f>
        <v>17329.785165000001</v>
      </c>
      <c r="J89" s="32">
        <f>SUM(J80:J88)</f>
        <v>51989.355495000003</v>
      </c>
    </row>
    <row r="90" spans="1:13" x14ac:dyDescent="0.25">
      <c r="G90" s="32"/>
      <c r="H90" s="32"/>
      <c r="I90" s="32"/>
      <c r="J90" s="32"/>
    </row>
    <row r="91" spans="1:13" x14ac:dyDescent="0.25">
      <c r="A91" s="27" t="s">
        <v>82</v>
      </c>
      <c r="B91" s="28" t="s">
        <v>43</v>
      </c>
      <c r="C91" s="29" t="s">
        <v>42</v>
      </c>
      <c r="D91" s="29" t="s">
        <v>41</v>
      </c>
      <c r="E91" s="30" t="s">
        <v>31</v>
      </c>
      <c r="F91" s="21"/>
      <c r="G91" s="28" t="s">
        <v>43</v>
      </c>
      <c r="H91" s="29" t="s">
        <v>42</v>
      </c>
      <c r="I91" s="29" t="s">
        <v>41</v>
      </c>
      <c r="J91" s="30" t="s">
        <v>31</v>
      </c>
      <c r="K91" s="21"/>
      <c r="L91" s="21"/>
      <c r="M91" s="21"/>
    </row>
    <row r="92" spans="1:13" x14ac:dyDescent="0.25">
      <c r="A92" s="20" t="s">
        <v>40</v>
      </c>
      <c r="B92" s="31">
        <f t="shared" ref="B92:D98" si="31">B80*1.05</f>
        <v>488.63351250000011</v>
      </c>
      <c r="C92" s="31">
        <f t="shared" si="31"/>
        <v>488.63351250000011</v>
      </c>
      <c r="D92" s="31">
        <f t="shared" si="31"/>
        <v>488.63351250000011</v>
      </c>
      <c r="E92" s="31">
        <f t="shared" ref="E92:E100" si="32">SUM(B92:D92)</f>
        <v>1465.9005375000004</v>
      </c>
      <c r="G92" s="31">
        <f t="shared" ref="G92:I98" si="33">G80*1.05</f>
        <v>488.63351250000011</v>
      </c>
      <c r="H92" s="31">
        <f t="shared" si="33"/>
        <v>488.63351250000011</v>
      </c>
      <c r="I92" s="31">
        <f t="shared" si="33"/>
        <v>488.63351250000011</v>
      </c>
      <c r="J92" s="31">
        <f t="shared" ref="J92:J100" si="34">SUM(G92:I92)</f>
        <v>1465.9005375000004</v>
      </c>
      <c r="L92" s="20" t="s">
        <v>32</v>
      </c>
    </row>
    <row r="93" spans="1:13" x14ac:dyDescent="0.25">
      <c r="A93" s="20" t="s">
        <v>39</v>
      </c>
      <c r="B93" s="31">
        <f t="shared" si="31"/>
        <v>4968.9895500000011</v>
      </c>
      <c r="C93" s="31">
        <f t="shared" si="31"/>
        <v>4968.9895500000011</v>
      </c>
      <c r="D93" s="31">
        <f t="shared" si="31"/>
        <v>4968.9895500000011</v>
      </c>
      <c r="E93" s="31">
        <f t="shared" si="32"/>
        <v>14906.968650000003</v>
      </c>
      <c r="G93" s="31">
        <f t="shared" si="33"/>
        <v>4968.9895500000011</v>
      </c>
      <c r="H93" s="31">
        <f t="shared" si="33"/>
        <v>4968.9895500000011</v>
      </c>
      <c r="I93" s="31">
        <f t="shared" si="33"/>
        <v>4968.9895500000011</v>
      </c>
      <c r="J93" s="31">
        <f t="shared" si="34"/>
        <v>14906.968650000003</v>
      </c>
      <c r="L93" s="20" t="s">
        <v>32</v>
      </c>
    </row>
    <row r="94" spans="1:13" x14ac:dyDescent="0.25">
      <c r="A94" s="20" t="s">
        <v>38</v>
      </c>
      <c r="B94" s="31">
        <f t="shared" si="31"/>
        <v>138.27599100000003</v>
      </c>
      <c r="C94" s="31">
        <f t="shared" si="31"/>
        <v>138.27599100000003</v>
      </c>
      <c r="D94" s="31">
        <f t="shared" si="31"/>
        <v>138.27599100000003</v>
      </c>
      <c r="E94" s="31">
        <f t="shared" si="32"/>
        <v>414.8279730000001</v>
      </c>
      <c r="G94" s="31">
        <f t="shared" si="33"/>
        <v>138.27599100000003</v>
      </c>
      <c r="H94" s="31">
        <f t="shared" si="33"/>
        <v>138.27599100000003</v>
      </c>
      <c r="I94" s="31">
        <f t="shared" si="33"/>
        <v>138.27599100000003</v>
      </c>
      <c r="J94" s="31">
        <f t="shared" si="34"/>
        <v>414.8279730000001</v>
      </c>
      <c r="L94" s="20" t="s">
        <v>32</v>
      </c>
    </row>
    <row r="95" spans="1:13" x14ac:dyDescent="0.25">
      <c r="A95" s="20" t="s">
        <v>37</v>
      </c>
      <c r="B95" s="31">
        <f t="shared" si="31"/>
        <v>115.47309375000003</v>
      </c>
      <c r="C95" s="31">
        <f t="shared" si="31"/>
        <v>115.47309375000003</v>
      </c>
      <c r="D95" s="31">
        <f t="shared" si="31"/>
        <v>115.47309375000003</v>
      </c>
      <c r="E95" s="31">
        <f t="shared" si="32"/>
        <v>346.4192812500001</v>
      </c>
      <c r="G95" s="31">
        <f t="shared" si="33"/>
        <v>115.47309375000003</v>
      </c>
      <c r="H95" s="31">
        <f t="shared" si="33"/>
        <v>115.47309375000003</v>
      </c>
      <c r="I95" s="31">
        <f t="shared" si="33"/>
        <v>115.47309375000003</v>
      </c>
      <c r="J95" s="31">
        <f t="shared" si="34"/>
        <v>346.4192812500001</v>
      </c>
      <c r="L95" s="20" t="s">
        <v>32</v>
      </c>
    </row>
    <row r="96" spans="1:13" x14ac:dyDescent="0.25">
      <c r="A96" s="77" t="s">
        <v>99</v>
      </c>
      <c r="B96" s="31">
        <f t="shared" si="31"/>
        <v>26.741137500000004</v>
      </c>
      <c r="C96" s="31">
        <f t="shared" si="31"/>
        <v>26.741137500000004</v>
      </c>
      <c r="D96" s="31">
        <f t="shared" si="31"/>
        <v>26.741137500000004</v>
      </c>
      <c r="E96" s="31">
        <f t="shared" si="32"/>
        <v>80.223412500000009</v>
      </c>
      <c r="G96" s="31">
        <f t="shared" si="33"/>
        <v>26.741137500000004</v>
      </c>
      <c r="H96" s="31">
        <f t="shared" si="33"/>
        <v>26.741137500000004</v>
      </c>
      <c r="I96" s="31">
        <f t="shared" si="33"/>
        <v>26.741137500000004</v>
      </c>
      <c r="J96" s="31">
        <f t="shared" si="34"/>
        <v>80.223412500000009</v>
      </c>
      <c r="L96" s="20" t="s">
        <v>32</v>
      </c>
    </row>
    <row r="97" spans="1:12" x14ac:dyDescent="0.25">
      <c r="A97" s="20" t="s">
        <v>36</v>
      </c>
      <c r="B97" s="31">
        <f t="shared" si="31"/>
        <v>24.443830687500004</v>
      </c>
      <c r="C97" s="31">
        <f t="shared" si="31"/>
        <v>24.443830687500004</v>
      </c>
      <c r="D97" s="31">
        <f t="shared" si="31"/>
        <v>24.443830687500004</v>
      </c>
      <c r="E97" s="31">
        <f t="shared" si="32"/>
        <v>73.331492062500018</v>
      </c>
      <c r="G97" s="31">
        <f t="shared" si="33"/>
        <v>24.443830687500004</v>
      </c>
      <c r="H97" s="31">
        <f t="shared" si="33"/>
        <v>24.443830687500004</v>
      </c>
      <c r="I97" s="31">
        <f t="shared" si="33"/>
        <v>24.443830687500004</v>
      </c>
      <c r="J97" s="31">
        <f t="shared" si="34"/>
        <v>73.331492062500018</v>
      </c>
      <c r="L97" s="20" t="s">
        <v>32</v>
      </c>
    </row>
    <row r="98" spans="1:12" x14ac:dyDescent="0.25">
      <c r="A98" s="79" t="s">
        <v>102</v>
      </c>
      <c r="B98" s="31">
        <f t="shared" si="31"/>
        <v>43.405728187500003</v>
      </c>
      <c r="C98" s="31">
        <f t="shared" si="31"/>
        <v>43.405728187500003</v>
      </c>
      <c r="D98" s="31">
        <f t="shared" si="31"/>
        <v>43.405728187500003</v>
      </c>
      <c r="E98" s="31">
        <f>SUM(B98:D98)</f>
        <v>130.21718456249999</v>
      </c>
      <c r="G98" s="31">
        <f t="shared" si="33"/>
        <v>43.405728187500003</v>
      </c>
      <c r="H98" s="31">
        <f t="shared" si="33"/>
        <v>43.405728187500003</v>
      </c>
      <c r="I98" s="31">
        <f t="shared" si="33"/>
        <v>43.405728187500003</v>
      </c>
      <c r="J98" s="31">
        <f t="shared" ref="J98" si="35">SUM(G98:I98)</f>
        <v>130.21718456249999</v>
      </c>
      <c r="L98" s="20" t="s">
        <v>32</v>
      </c>
    </row>
    <row r="99" spans="1:12" x14ac:dyDescent="0.25">
      <c r="A99" s="20" t="s">
        <v>35</v>
      </c>
      <c r="B99" s="31">
        <f t="shared" ref="B99:D99" si="36">B87*1.05</f>
        <v>83.310798375000033</v>
      </c>
      <c r="C99" s="31">
        <f t="shared" si="36"/>
        <v>83.310798375000033</v>
      </c>
      <c r="D99" s="31">
        <f t="shared" si="36"/>
        <v>83.310798375000033</v>
      </c>
      <c r="E99" s="31">
        <f t="shared" si="32"/>
        <v>249.93239512500008</v>
      </c>
      <c r="G99" s="31">
        <f t="shared" ref="G99:I100" si="37">G87*1.05</f>
        <v>83.310798375000033</v>
      </c>
      <c r="H99" s="31">
        <f t="shared" si="37"/>
        <v>83.310798375000033</v>
      </c>
      <c r="I99" s="31">
        <f t="shared" si="37"/>
        <v>83.310798375000033</v>
      </c>
      <c r="J99" s="31">
        <f t="shared" si="34"/>
        <v>249.93239512500008</v>
      </c>
      <c r="L99" s="20" t="s">
        <v>32</v>
      </c>
    </row>
    <row r="100" spans="1:12" x14ac:dyDescent="0.25">
      <c r="A100" s="20" t="s">
        <v>78</v>
      </c>
      <c r="B100" s="31">
        <f>B88*1.1</f>
        <v>0</v>
      </c>
      <c r="C100" s="31">
        <f>C88*1.1</f>
        <v>0</v>
      </c>
      <c r="D100" s="31">
        <f>D88*1.1</f>
        <v>0</v>
      </c>
      <c r="E100" s="31">
        <f t="shared" si="32"/>
        <v>0</v>
      </c>
      <c r="G100" s="31">
        <f t="shared" si="37"/>
        <v>12307.000781250001</v>
      </c>
      <c r="H100" s="31">
        <f t="shared" si="37"/>
        <v>12307.000781250001</v>
      </c>
      <c r="I100" s="31">
        <f t="shared" si="37"/>
        <v>12307.000781250001</v>
      </c>
      <c r="J100" s="31">
        <f t="shared" si="34"/>
        <v>36921.002343750006</v>
      </c>
      <c r="L100" s="20" t="s">
        <v>32</v>
      </c>
    </row>
    <row r="101" spans="1:12" x14ac:dyDescent="0.25">
      <c r="A101" s="20" t="s">
        <v>31</v>
      </c>
      <c r="B101" s="32">
        <f>SUM(B92:B100)</f>
        <v>5889.2736420000019</v>
      </c>
      <c r="C101" s="32">
        <f>SUM(C92:C100)</f>
        <v>5889.2736420000019</v>
      </c>
      <c r="D101" s="32">
        <f>SUM(D92:D100)</f>
        <v>5889.2736420000019</v>
      </c>
      <c r="E101" s="32">
        <f>SUM(E92:E100)</f>
        <v>17667.820926000008</v>
      </c>
      <c r="G101" s="32">
        <f>SUM(G92:G100)</f>
        <v>18196.274423250004</v>
      </c>
      <c r="H101" s="32">
        <f>SUM(H92:H100)</f>
        <v>18196.274423250004</v>
      </c>
      <c r="I101" s="32">
        <f>SUM(I92:I100)</f>
        <v>18196.274423250004</v>
      </c>
      <c r="J101" s="32">
        <f>SUM(J92:J100)</f>
        <v>54588.823269750013</v>
      </c>
    </row>
    <row r="102" spans="1:12" x14ac:dyDescent="0.25">
      <c r="G102" s="32"/>
      <c r="H102" s="32"/>
      <c r="I102" s="32"/>
      <c r="J102" s="32"/>
    </row>
    <row r="103" spans="1:12" x14ac:dyDescent="0.25">
      <c r="A103" s="27" t="s">
        <v>103</v>
      </c>
      <c r="B103" s="28" t="s">
        <v>43</v>
      </c>
      <c r="C103" s="29" t="s">
        <v>42</v>
      </c>
      <c r="D103" s="29" t="s">
        <v>41</v>
      </c>
      <c r="E103" s="30" t="s">
        <v>31</v>
      </c>
      <c r="F103" s="21"/>
      <c r="G103" s="28" t="s">
        <v>43</v>
      </c>
      <c r="H103" s="29" t="s">
        <v>42</v>
      </c>
      <c r="I103" s="29" t="s">
        <v>41</v>
      </c>
      <c r="J103" s="30" t="s">
        <v>31</v>
      </c>
    </row>
    <row r="104" spans="1:12" x14ac:dyDescent="0.25">
      <c r="A104" s="20" t="s">
        <v>40</v>
      </c>
      <c r="B104" s="31">
        <f t="shared" ref="B104:D104" si="38">B92*1.05</f>
        <v>513.06518812500019</v>
      </c>
      <c r="C104" s="31">
        <f t="shared" si="38"/>
        <v>513.06518812500019</v>
      </c>
      <c r="D104" s="31">
        <f t="shared" si="38"/>
        <v>513.06518812500019</v>
      </c>
      <c r="E104" s="31">
        <f t="shared" ref="E104:E109" si="39">SUM(B104:D104)</f>
        <v>1539.1955643750007</v>
      </c>
      <c r="G104" s="31">
        <f t="shared" ref="G104:I104" si="40">G92*1.05</f>
        <v>513.06518812500019</v>
      </c>
      <c r="H104" s="31">
        <f t="shared" si="40"/>
        <v>513.06518812500019</v>
      </c>
      <c r="I104" s="31">
        <f t="shared" si="40"/>
        <v>513.06518812500019</v>
      </c>
      <c r="J104" s="31">
        <f t="shared" ref="J104:J112" si="41">SUM(G104:I104)</f>
        <v>1539.1955643750007</v>
      </c>
      <c r="L104" s="20" t="s">
        <v>32</v>
      </c>
    </row>
    <row r="105" spans="1:12" x14ac:dyDescent="0.25">
      <c r="A105" s="20" t="s">
        <v>39</v>
      </c>
      <c r="B105" s="31">
        <f t="shared" ref="B105:D105" si="42">B93*1.05</f>
        <v>5217.4390275000014</v>
      </c>
      <c r="C105" s="31">
        <f t="shared" si="42"/>
        <v>5217.4390275000014</v>
      </c>
      <c r="D105" s="31">
        <f t="shared" si="42"/>
        <v>5217.4390275000014</v>
      </c>
      <c r="E105" s="31">
        <f t="shared" si="39"/>
        <v>15652.317082500005</v>
      </c>
      <c r="G105" s="31">
        <f t="shared" ref="G105:I105" si="43">G93*1.05</f>
        <v>5217.4390275000014</v>
      </c>
      <c r="H105" s="31">
        <f t="shared" si="43"/>
        <v>5217.4390275000014</v>
      </c>
      <c r="I105" s="31">
        <f t="shared" si="43"/>
        <v>5217.4390275000014</v>
      </c>
      <c r="J105" s="31">
        <f t="shared" si="41"/>
        <v>15652.317082500005</v>
      </c>
      <c r="L105" s="20" t="s">
        <v>32</v>
      </c>
    </row>
    <row r="106" spans="1:12" x14ac:dyDescent="0.25">
      <c r="A106" s="20" t="s">
        <v>38</v>
      </c>
      <c r="B106" s="31">
        <f t="shared" ref="B106:D106" si="44">B94*1.05</f>
        <v>145.18979055000005</v>
      </c>
      <c r="C106" s="31">
        <f t="shared" si="44"/>
        <v>145.18979055000005</v>
      </c>
      <c r="D106" s="31">
        <f t="shared" si="44"/>
        <v>145.18979055000005</v>
      </c>
      <c r="E106" s="31">
        <f t="shared" si="39"/>
        <v>435.56937165000016</v>
      </c>
      <c r="G106" s="31">
        <f t="shared" ref="G106:I106" si="45">G94*1.05</f>
        <v>145.18979055000005</v>
      </c>
      <c r="H106" s="31">
        <f t="shared" si="45"/>
        <v>145.18979055000005</v>
      </c>
      <c r="I106" s="31">
        <f t="shared" si="45"/>
        <v>145.18979055000005</v>
      </c>
      <c r="J106" s="31">
        <f t="shared" si="41"/>
        <v>435.56937165000016</v>
      </c>
      <c r="L106" s="20" t="s">
        <v>32</v>
      </c>
    </row>
    <row r="107" spans="1:12" x14ac:dyDescent="0.25">
      <c r="A107" s="20" t="s">
        <v>37</v>
      </c>
      <c r="B107" s="31">
        <f t="shared" ref="B107:D107" si="46">B95*1.05</f>
        <v>121.24674843750005</v>
      </c>
      <c r="C107" s="31">
        <f t="shared" si="46"/>
        <v>121.24674843750005</v>
      </c>
      <c r="D107" s="31">
        <f t="shared" si="46"/>
        <v>121.24674843750005</v>
      </c>
      <c r="E107" s="31">
        <f t="shared" si="39"/>
        <v>363.74024531250012</v>
      </c>
      <c r="G107" s="31">
        <f t="shared" ref="G107:I107" si="47">G95*1.05</f>
        <v>121.24674843750005</v>
      </c>
      <c r="H107" s="31">
        <f t="shared" si="47"/>
        <v>121.24674843750005</v>
      </c>
      <c r="I107" s="31">
        <f t="shared" si="47"/>
        <v>121.24674843750005</v>
      </c>
      <c r="J107" s="31">
        <f t="shared" si="41"/>
        <v>363.74024531250012</v>
      </c>
      <c r="L107" s="20" t="s">
        <v>32</v>
      </c>
    </row>
    <row r="108" spans="1:12" x14ac:dyDescent="0.25">
      <c r="A108" s="77" t="s">
        <v>99</v>
      </c>
      <c r="B108" s="31">
        <f t="shared" ref="B108:D108" si="48">B96*1.05</f>
        <v>28.078194375000006</v>
      </c>
      <c r="C108" s="31">
        <f t="shared" si="48"/>
        <v>28.078194375000006</v>
      </c>
      <c r="D108" s="31">
        <f t="shared" si="48"/>
        <v>28.078194375000006</v>
      </c>
      <c r="E108" s="31">
        <f t="shared" si="39"/>
        <v>84.234583125000015</v>
      </c>
      <c r="G108" s="31">
        <f t="shared" ref="G108:I108" si="49">G96*1.05</f>
        <v>28.078194375000006</v>
      </c>
      <c r="H108" s="31">
        <f t="shared" si="49"/>
        <v>28.078194375000006</v>
      </c>
      <c r="I108" s="31">
        <f t="shared" si="49"/>
        <v>28.078194375000006</v>
      </c>
      <c r="J108" s="31">
        <f t="shared" si="41"/>
        <v>84.234583125000015</v>
      </c>
      <c r="L108" s="20" t="s">
        <v>32</v>
      </c>
    </row>
    <row r="109" spans="1:12" x14ac:dyDescent="0.25">
      <c r="A109" s="20" t="s">
        <v>36</v>
      </c>
      <c r="B109" s="31">
        <f t="shared" ref="B109:D109" si="50">B97*1.05</f>
        <v>25.666022221875004</v>
      </c>
      <c r="C109" s="31">
        <f t="shared" si="50"/>
        <v>25.666022221875004</v>
      </c>
      <c r="D109" s="31">
        <f t="shared" si="50"/>
        <v>25.666022221875004</v>
      </c>
      <c r="E109" s="31">
        <f t="shared" si="39"/>
        <v>76.998066665625004</v>
      </c>
      <c r="G109" s="31">
        <f t="shared" ref="G109:I109" si="51">G97*1.05</f>
        <v>25.666022221875004</v>
      </c>
      <c r="H109" s="31">
        <f t="shared" si="51"/>
        <v>25.666022221875004</v>
      </c>
      <c r="I109" s="31">
        <f t="shared" si="51"/>
        <v>25.666022221875004</v>
      </c>
      <c r="J109" s="31">
        <f t="shared" si="41"/>
        <v>76.998066665625004</v>
      </c>
      <c r="L109" s="20" t="s">
        <v>32</v>
      </c>
    </row>
    <row r="110" spans="1:12" x14ac:dyDescent="0.25">
      <c r="A110" s="79" t="s">
        <v>102</v>
      </c>
      <c r="B110" s="31">
        <f t="shared" ref="B110:D110" si="52">B98*1.05</f>
        <v>45.576014596875005</v>
      </c>
      <c r="C110" s="31">
        <f t="shared" si="52"/>
        <v>45.576014596875005</v>
      </c>
      <c r="D110" s="31">
        <f t="shared" si="52"/>
        <v>45.576014596875005</v>
      </c>
      <c r="E110" s="31">
        <f>SUM(B110:D110)</f>
        <v>136.72804379062501</v>
      </c>
      <c r="G110" s="31">
        <f t="shared" ref="G110:I110" si="53">G98*1.05</f>
        <v>45.576014596875005</v>
      </c>
      <c r="H110" s="31">
        <f t="shared" si="53"/>
        <v>45.576014596875005</v>
      </c>
      <c r="I110" s="31">
        <f t="shared" si="53"/>
        <v>45.576014596875005</v>
      </c>
      <c r="J110" s="31">
        <f t="shared" si="41"/>
        <v>136.72804379062501</v>
      </c>
      <c r="L110" s="20" t="s">
        <v>32</v>
      </c>
    </row>
    <row r="111" spans="1:12" x14ac:dyDescent="0.25">
      <c r="A111" s="20" t="s">
        <v>35</v>
      </c>
      <c r="B111" s="31">
        <f t="shared" ref="B111:D111" si="54">B99*1.05</f>
        <v>87.476338293750032</v>
      </c>
      <c r="C111" s="31">
        <f t="shared" si="54"/>
        <v>87.476338293750032</v>
      </c>
      <c r="D111" s="31">
        <f t="shared" si="54"/>
        <v>87.476338293750032</v>
      </c>
      <c r="E111" s="31">
        <f t="shared" ref="E111:E112" si="55">SUM(B111:D111)</f>
        <v>262.42901488125011</v>
      </c>
      <c r="G111" s="31">
        <f t="shared" ref="G111:I111" si="56">G99*1.05</f>
        <v>87.476338293750032</v>
      </c>
      <c r="H111" s="31">
        <f t="shared" si="56"/>
        <v>87.476338293750032</v>
      </c>
      <c r="I111" s="31">
        <f t="shared" si="56"/>
        <v>87.476338293750032</v>
      </c>
      <c r="J111" s="31">
        <f t="shared" si="41"/>
        <v>262.42901488125011</v>
      </c>
      <c r="L111" s="20" t="s">
        <v>32</v>
      </c>
    </row>
    <row r="112" spans="1:12" x14ac:dyDescent="0.25">
      <c r="A112" s="20" t="s">
        <v>78</v>
      </c>
      <c r="B112" s="31">
        <f>B100*1.1</f>
        <v>0</v>
      </c>
      <c r="C112" s="31">
        <f>C100*1.1</f>
        <v>0</v>
      </c>
      <c r="D112" s="31">
        <f>D100*1.1</f>
        <v>0</v>
      </c>
      <c r="E112" s="31">
        <f t="shared" si="55"/>
        <v>0</v>
      </c>
      <c r="G112" s="31">
        <f t="shared" ref="G112:I112" si="57">G100*1.05</f>
        <v>12922.350820312502</v>
      </c>
      <c r="H112" s="31">
        <f t="shared" si="57"/>
        <v>12922.350820312502</v>
      </c>
      <c r="I112" s="31">
        <f t="shared" si="57"/>
        <v>12922.350820312502</v>
      </c>
      <c r="J112" s="31">
        <f t="shared" si="41"/>
        <v>38767.052460937506</v>
      </c>
      <c r="L112" s="20" t="s">
        <v>32</v>
      </c>
    </row>
    <row r="113" spans="1:12" x14ac:dyDescent="0.25">
      <c r="A113" s="20" t="s">
        <v>31</v>
      </c>
      <c r="B113" s="32">
        <f>SUM(B104:B112)</f>
        <v>6183.7373241000023</v>
      </c>
      <c r="C113" s="32">
        <f>SUM(C104:C112)</f>
        <v>6183.7373241000023</v>
      </c>
      <c r="D113" s="32">
        <f>SUM(D104:D112)</f>
        <v>6183.7373241000023</v>
      </c>
      <c r="E113" s="32">
        <f>SUM(E104:E112)</f>
        <v>18551.211972300007</v>
      </c>
      <c r="G113" s="32">
        <f>SUM(G104:G112)</f>
        <v>19106.088144412504</v>
      </c>
      <c r="H113" s="32">
        <f>SUM(H104:H112)</f>
        <v>19106.088144412504</v>
      </c>
      <c r="I113" s="32">
        <f>SUM(I104:I112)</f>
        <v>19106.088144412504</v>
      </c>
      <c r="J113" s="32">
        <f>SUM(J104:J112)</f>
        <v>57318.264433237513</v>
      </c>
      <c r="L113" s="20" t="s">
        <v>32</v>
      </c>
    </row>
    <row r="114" spans="1:12" x14ac:dyDescent="0.25">
      <c r="G114" s="32"/>
      <c r="H114" s="32"/>
      <c r="I114" s="32"/>
      <c r="J114" s="32"/>
    </row>
    <row r="115" spans="1:12" x14ac:dyDescent="0.25">
      <c r="A115" s="27" t="s">
        <v>104</v>
      </c>
      <c r="B115" s="28" t="s">
        <v>43</v>
      </c>
      <c r="C115" s="29" t="s">
        <v>42</v>
      </c>
      <c r="D115" s="29" t="s">
        <v>41</v>
      </c>
      <c r="E115" s="30" t="s">
        <v>31</v>
      </c>
      <c r="F115" s="21"/>
      <c r="G115" s="28" t="s">
        <v>43</v>
      </c>
      <c r="H115" s="29" t="s">
        <v>42</v>
      </c>
      <c r="I115" s="29" t="s">
        <v>41</v>
      </c>
      <c r="J115" s="30" t="s">
        <v>31</v>
      </c>
    </row>
    <row r="116" spans="1:12" x14ac:dyDescent="0.25">
      <c r="A116" s="20" t="s">
        <v>40</v>
      </c>
      <c r="B116" s="31">
        <f t="shared" ref="B116:D116" si="58">B104*1.05</f>
        <v>538.71844753125026</v>
      </c>
      <c r="C116" s="31">
        <f t="shared" si="58"/>
        <v>538.71844753125026</v>
      </c>
      <c r="D116" s="31">
        <f t="shared" si="58"/>
        <v>538.71844753125026</v>
      </c>
      <c r="E116" s="31">
        <f t="shared" ref="E116:E121" si="59">SUM(B116:D116)</f>
        <v>1616.1553425937509</v>
      </c>
      <c r="G116" s="31">
        <f t="shared" ref="G116:I116" si="60">G104*1.05</f>
        <v>538.71844753125026</v>
      </c>
      <c r="H116" s="31">
        <f t="shared" si="60"/>
        <v>538.71844753125026</v>
      </c>
      <c r="I116" s="31">
        <f t="shared" si="60"/>
        <v>538.71844753125026</v>
      </c>
      <c r="J116" s="31">
        <f t="shared" ref="J116:J124" si="61">SUM(G116:I116)</f>
        <v>1616.1553425937509</v>
      </c>
      <c r="L116" s="20" t="s">
        <v>32</v>
      </c>
    </row>
    <row r="117" spans="1:12" x14ac:dyDescent="0.25">
      <c r="A117" s="20" t="s">
        <v>39</v>
      </c>
      <c r="B117" s="31">
        <f t="shared" ref="B117:D117" si="62">B105*1.05</f>
        <v>5478.3109788750016</v>
      </c>
      <c r="C117" s="31">
        <f t="shared" si="62"/>
        <v>5478.3109788750016</v>
      </c>
      <c r="D117" s="31">
        <f t="shared" si="62"/>
        <v>5478.3109788750016</v>
      </c>
      <c r="E117" s="31">
        <f t="shared" si="59"/>
        <v>16434.932936625006</v>
      </c>
      <c r="G117" s="31">
        <f t="shared" ref="G117:I117" si="63">G105*1.05</f>
        <v>5478.3109788750016</v>
      </c>
      <c r="H117" s="31">
        <f t="shared" si="63"/>
        <v>5478.3109788750016</v>
      </c>
      <c r="I117" s="31">
        <f t="shared" si="63"/>
        <v>5478.3109788750016</v>
      </c>
      <c r="J117" s="31">
        <f t="shared" si="61"/>
        <v>16434.932936625006</v>
      </c>
      <c r="L117" s="20" t="s">
        <v>32</v>
      </c>
    </row>
    <row r="118" spans="1:12" x14ac:dyDescent="0.25">
      <c r="A118" s="20" t="s">
        <v>38</v>
      </c>
      <c r="B118" s="31">
        <f t="shared" ref="B118:D118" si="64">B106*1.05</f>
        <v>152.44928007750008</v>
      </c>
      <c r="C118" s="31">
        <f t="shared" si="64"/>
        <v>152.44928007750008</v>
      </c>
      <c r="D118" s="31">
        <f t="shared" si="64"/>
        <v>152.44928007750008</v>
      </c>
      <c r="E118" s="31">
        <f t="shared" si="59"/>
        <v>457.34784023250023</v>
      </c>
      <c r="G118" s="31">
        <f t="shared" ref="G118:I118" si="65">G106*1.05</f>
        <v>152.44928007750008</v>
      </c>
      <c r="H118" s="31">
        <f t="shared" si="65"/>
        <v>152.44928007750008</v>
      </c>
      <c r="I118" s="31">
        <f t="shared" si="65"/>
        <v>152.44928007750008</v>
      </c>
      <c r="J118" s="31">
        <f t="shared" si="61"/>
        <v>457.34784023250023</v>
      </c>
      <c r="L118" s="20" t="s">
        <v>32</v>
      </c>
    </row>
    <row r="119" spans="1:12" x14ac:dyDescent="0.25">
      <c r="A119" s="20" t="s">
        <v>37</v>
      </c>
      <c r="B119" s="31">
        <f t="shared" ref="B119:D119" si="66">B107*1.05</f>
        <v>127.30908585937506</v>
      </c>
      <c r="C119" s="31">
        <f t="shared" si="66"/>
        <v>127.30908585937506</v>
      </c>
      <c r="D119" s="31">
        <f t="shared" si="66"/>
        <v>127.30908585937506</v>
      </c>
      <c r="E119" s="31">
        <f t="shared" si="59"/>
        <v>381.92725757812519</v>
      </c>
      <c r="G119" s="31">
        <f t="shared" ref="G119:I119" si="67">G107*1.05</f>
        <v>127.30908585937506</v>
      </c>
      <c r="H119" s="31">
        <f t="shared" si="67"/>
        <v>127.30908585937506</v>
      </c>
      <c r="I119" s="31">
        <f t="shared" si="67"/>
        <v>127.30908585937506</v>
      </c>
      <c r="J119" s="31">
        <f t="shared" si="61"/>
        <v>381.92725757812519</v>
      </c>
      <c r="L119" s="20" t="s">
        <v>32</v>
      </c>
    </row>
    <row r="120" spans="1:12" x14ac:dyDescent="0.25">
      <c r="A120" s="77" t="s">
        <v>99</v>
      </c>
      <c r="B120" s="31">
        <f t="shared" ref="B120:D120" si="68">B108*1.05</f>
        <v>29.482104093750007</v>
      </c>
      <c r="C120" s="31">
        <f t="shared" si="68"/>
        <v>29.482104093750007</v>
      </c>
      <c r="D120" s="31">
        <f t="shared" si="68"/>
        <v>29.482104093750007</v>
      </c>
      <c r="E120" s="31">
        <f t="shared" si="59"/>
        <v>88.446312281250016</v>
      </c>
      <c r="G120" s="31">
        <f t="shared" ref="G120:I120" si="69">G108*1.05</f>
        <v>29.482104093750007</v>
      </c>
      <c r="H120" s="31">
        <f t="shared" si="69"/>
        <v>29.482104093750007</v>
      </c>
      <c r="I120" s="31">
        <f t="shared" si="69"/>
        <v>29.482104093750007</v>
      </c>
      <c r="J120" s="31">
        <f t="shared" si="61"/>
        <v>88.446312281250016</v>
      </c>
      <c r="L120" s="20" t="s">
        <v>32</v>
      </c>
    </row>
    <row r="121" spans="1:12" x14ac:dyDescent="0.25">
      <c r="A121" s="20" t="s">
        <v>36</v>
      </c>
      <c r="B121" s="31">
        <f t="shared" ref="B121:D121" si="70">B109*1.05</f>
        <v>26.949323332968756</v>
      </c>
      <c r="C121" s="31">
        <f t="shared" si="70"/>
        <v>26.949323332968756</v>
      </c>
      <c r="D121" s="31">
        <f t="shared" si="70"/>
        <v>26.949323332968756</v>
      </c>
      <c r="E121" s="31">
        <f t="shared" si="59"/>
        <v>80.847969998906265</v>
      </c>
      <c r="G121" s="31">
        <f t="shared" ref="G121:I121" si="71">G109*1.05</f>
        <v>26.949323332968756</v>
      </c>
      <c r="H121" s="31">
        <f t="shared" si="71"/>
        <v>26.949323332968756</v>
      </c>
      <c r="I121" s="31">
        <f t="shared" si="71"/>
        <v>26.949323332968756</v>
      </c>
      <c r="J121" s="31">
        <f t="shared" si="61"/>
        <v>80.847969998906265</v>
      </c>
      <c r="L121" s="20" t="s">
        <v>32</v>
      </c>
    </row>
    <row r="122" spans="1:12" x14ac:dyDescent="0.25">
      <c r="A122" s="79" t="s">
        <v>102</v>
      </c>
      <c r="B122" s="31">
        <f t="shared" ref="B122:D122" si="72">B110*1.05</f>
        <v>47.854815326718757</v>
      </c>
      <c r="C122" s="31">
        <f t="shared" si="72"/>
        <v>47.854815326718757</v>
      </c>
      <c r="D122" s="31">
        <f t="shared" si="72"/>
        <v>47.854815326718757</v>
      </c>
      <c r="E122" s="31">
        <f>SUM(B122:D122)</f>
        <v>143.56444598015628</v>
      </c>
      <c r="G122" s="31">
        <f t="shared" ref="G122:I122" si="73">G110*1.05</f>
        <v>47.854815326718757</v>
      </c>
      <c r="H122" s="31">
        <f t="shared" si="73"/>
        <v>47.854815326718757</v>
      </c>
      <c r="I122" s="31">
        <f t="shared" si="73"/>
        <v>47.854815326718757</v>
      </c>
      <c r="J122" s="31">
        <f t="shared" si="61"/>
        <v>143.56444598015628</v>
      </c>
      <c r="L122" s="20" t="s">
        <v>32</v>
      </c>
    </row>
    <row r="123" spans="1:12" x14ac:dyDescent="0.25">
      <c r="A123" s="20" t="s">
        <v>35</v>
      </c>
      <c r="B123" s="31">
        <f t="shared" ref="B123:D123" si="74">B111*1.05</f>
        <v>91.850155208437542</v>
      </c>
      <c r="C123" s="31">
        <f t="shared" si="74"/>
        <v>91.850155208437542</v>
      </c>
      <c r="D123" s="31">
        <f t="shared" si="74"/>
        <v>91.850155208437542</v>
      </c>
      <c r="E123" s="31">
        <f t="shared" ref="E123:E124" si="75">SUM(B123:D123)</f>
        <v>275.55046562531265</v>
      </c>
      <c r="G123" s="31">
        <f t="shared" ref="G123:I123" si="76">G111*1.05</f>
        <v>91.850155208437542</v>
      </c>
      <c r="H123" s="31">
        <f t="shared" si="76"/>
        <v>91.850155208437542</v>
      </c>
      <c r="I123" s="31">
        <f t="shared" si="76"/>
        <v>91.850155208437542</v>
      </c>
      <c r="J123" s="31">
        <f t="shared" si="61"/>
        <v>275.55046562531265</v>
      </c>
      <c r="L123" s="20" t="s">
        <v>32</v>
      </c>
    </row>
    <row r="124" spans="1:12" x14ac:dyDescent="0.25">
      <c r="A124" s="20" t="s">
        <v>78</v>
      </c>
      <c r="B124" s="31">
        <f>B112*1.1</f>
        <v>0</v>
      </c>
      <c r="C124" s="31">
        <f>C112*1.1</f>
        <v>0</v>
      </c>
      <c r="D124" s="31">
        <f>D112*1.1</f>
        <v>0</v>
      </c>
      <c r="E124" s="31">
        <f t="shared" si="75"/>
        <v>0</v>
      </c>
      <c r="G124" s="31">
        <f t="shared" ref="G124:I124" si="77">G112*1.05</f>
        <v>13568.468361328129</v>
      </c>
      <c r="H124" s="31">
        <f t="shared" si="77"/>
        <v>13568.468361328129</v>
      </c>
      <c r="I124" s="31">
        <f t="shared" si="77"/>
        <v>13568.468361328129</v>
      </c>
      <c r="J124" s="31">
        <f t="shared" si="61"/>
        <v>40705.405083984384</v>
      </c>
      <c r="L124" s="20" t="s">
        <v>32</v>
      </c>
    </row>
    <row r="125" spans="1:12" x14ac:dyDescent="0.25">
      <c r="A125" s="20" t="s">
        <v>31</v>
      </c>
      <c r="B125" s="32">
        <f>SUM(B116:B124)</f>
        <v>6492.9241903050015</v>
      </c>
      <c r="C125" s="32">
        <f>SUM(C116:C124)</f>
        <v>6492.9241903050015</v>
      </c>
      <c r="D125" s="32">
        <f>SUM(D116:D124)</f>
        <v>6492.9241903050015</v>
      </c>
      <c r="E125" s="32">
        <f>SUM(E116:E124)</f>
        <v>19478.772570915007</v>
      </c>
      <c r="G125" s="32">
        <f>SUM(G116:G124)</f>
        <v>20061.392551633129</v>
      </c>
      <c r="H125" s="32">
        <f>SUM(H116:H124)</f>
        <v>20061.392551633129</v>
      </c>
      <c r="I125" s="32">
        <f>SUM(I116:I124)</f>
        <v>20061.392551633129</v>
      </c>
      <c r="J125" s="32">
        <f>SUM(J116:J124)</f>
        <v>60184.177654899395</v>
      </c>
      <c r="L125" s="20" t="s">
        <v>32</v>
      </c>
    </row>
    <row r="126" spans="1:12" x14ac:dyDescent="0.25">
      <c r="B126" s="20"/>
      <c r="C126" s="20"/>
      <c r="D126" s="20"/>
      <c r="E126" s="20"/>
    </row>
    <row r="127" spans="1:12" customFormat="1" x14ac:dyDescent="0.25">
      <c r="A127" s="56" t="s">
        <v>58</v>
      </c>
      <c r="B127" s="57" t="s">
        <v>43</v>
      </c>
      <c r="C127" s="57" t="s">
        <v>42</v>
      </c>
      <c r="D127" s="57" t="s">
        <v>41</v>
      </c>
      <c r="E127" s="57" t="s">
        <v>31</v>
      </c>
      <c r="F127" s="58"/>
      <c r="G127" s="57" t="s">
        <v>43</v>
      </c>
      <c r="H127" s="57" t="s">
        <v>42</v>
      </c>
      <c r="I127" s="57" t="s">
        <v>41</v>
      </c>
      <c r="J127" s="59" t="s">
        <v>31</v>
      </c>
    </row>
    <row r="128" spans="1:12" customFormat="1" ht="12.75" hidden="1" x14ac:dyDescent="0.2">
      <c r="A128" s="49" t="s">
        <v>59</v>
      </c>
      <c r="B128" s="64">
        <v>0</v>
      </c>
      <c r="C128" s="64">
        <v>0</v>
      </c>
      <c r="D128" s="64" t="e">
        <f>SUM(#REF!)</f>
        <v>#REF!</v>
      </c>
      <c r="E128" s="64" t="e">
        <f>SUM(B128:D128)</f>
        <v>#REF!</v>
      </c>
      <c r="F128" s="50"/>
      <c r="G128" s="64">
        <v>0</v>
      </c>
      <c r="H128" s="64">
        <v>0</v>
      </c>
      <c r="I128" s="64">
        <v>0</v>
      </c>
      <c r="J128" s="65">
        <v>0</v>
      </c>
    </row>
    <row r="129" spans="1:10" customFormat="1" ht="12.75" hidden="1" x14ac:dyDescent="0.2">
      <c r="A129" s="51" t="s">
        <v>60</v>
      </c>
      <c r="B129" s="53" t="e">
        <f>SUM(#REF!)</f>
        <v>#REF!</v>
      </c>
      <c r="C129" s="53" t="e">
        <f>SUM(#REF!)</f>
        <v>#REF!</v>
      </c>
      <c r="D129" s="53" t="e">
        <f>SUM(#REF!)</f>
        <v>#REF!</v>
      </c>
      <c r="E129" s="53" t="e">
        <f>SUM(#REF!)</f>
        <v>#REF!</v>
      </c>
      <c r="F129" s="52"/>
      <c r="G129" s="53" t="e">
        <f>SUM(#REF!)</f>
        <v>#REF!</v>
      </c>
      <c r="H129" s="53" t="e">
        <f>SUM(#REF!)</f>
        <v>#REF!</v>
      </c>
      <c r="I129" s="53" t="e">
        <f>SUM(#REF!)</f>
        <v>#REF!</v>
      </c>
      <c r="J129" s="54" t="e">
        <f t="shared" ref="J129:J140" si="78">SUM(G129:I129)</f>
        <v>#REF!</v>
      </c>
    </row>
    <row r="130" spans="1:10" customFormat="1" ht="12.75" hidden="1" x14ac:dyDescent="0.2">
      <c r="A130" s="51" t="s">
        <v>61</v>
      </c>
      <c r="B130" s="53" t="e">
        <f>SUM(#REF!)</f>
        <v>#REF!</v>
      </c>
      <c r="C130" s="53" t="e">
        <f>SUM(#REF!)</f>
        <v>#REF!</v>
      </c>
      <c r="D130" s="53" t="e">
        <f>SUM(#REF!)</f>
        <v>#REF!</v>
      </c>
      <c r="E130" s="53" t="e">
        <f>SUM(#REF!)</f>
        <v>#REF!</v>
      </c>
      <c r="F130" s="52"/>
      <c r="G130" s="53" t="e">
        <f>SUM(#REF!)</f>
        <v>#REF!</v>
      </c>
      <c r="H130" s="53" t="e">
        <f>SUM(#REF!)</f>
        <v>#REF!</v>
      </c>
      <c r="I130" s="53" t="e">
        <f>SUM(#REF!)</f>
        <v>#REF!</v>
      </c>
      <c r="J130" s="54" t="e">
        <f t="shared" si="78"/>
        <v>#REF!</v>
      </c>
    </row>
    <row r="131" spans="1:10" customFormat="1" ht="12.75" hidden="1" x14ac:dyDescent="0.2">
      <c r="A131" s="49" t="s">
        <v>65</v>
      </c>
      <c r="B131" s="64" t="e">
        <f>SUM(#REF!)</f>
        <v>#REF!</v>
      </c>
      <c r="C131" s="64" t="e">
        <f>SUM(#REF!)</f>
        <v>#REF!</v>
      </c>
      <c r="D131" s="64" t="e">
        <f>SUM(#REF!)</f>
        <v>#REF!</v>
      </c>
      <c r="E131" s="64" t="e">
        <f t="shared" ref="E131:E140" si="79">SUM(B131:D131)</f>
        <v>#REF!</v>
      </c>
      <c r="F131" s="50"/>
      <c r="G131" s="64" t="e">
        <f>SUM(#REF!)</f>
        <v>#REF!</v>
      </c>
      <c r="H131" s="64" t="e">
        <f>SUM(#REF!)</f>
        <v>#REF!</v>
      </c>
      <c r="I131" s="64" t="e">
        <f>SUM(#REF!)</f>
        <v>#REF!</v>
      </c>
      <c r="J131" s="65" t="e">
        <f t="shared" si="78"/>
        <v>#REF!</v>
      </c>
    </row>
    <row r="132" spans="1:10" customFormat="1" ht="12.75" hidden="1" x14ac:dyDescent="0.2">
      <c r="A132" s="51" t="s">
        <v>66</v>
      </c>
      <c r="B132" s="53">
        <f>SUM(B10)</f>
        <v>4488.95</v>
      </c>
      <c r="C132" s="53">
        <f>SUM(C10)</f>
        <v>4488.95</v>
      </c>
      <c r="D132" s="53">
        <f>SUM(D10)</f>
        <v>4488.95</v>
      </c>
      <c r="E132" s="53">
        <f t="shared" si="79"/>
        <v>13466.849999999999</v>
      </c>
      <c r="F132" s="52"/>
      <c r="G132" s="53">
        <f>SUM(G10)</f>
        <v>13751.95</v>
      </c>
      <c r="H132" s="53">
        <f>SUM(H10)</f>
        <v>13751.95</v>
      </c>
      <c r="I132" s="53">
        <f>SUM(I10)</f>
        <v>13751.95</v>
      </c>
      <c r="J132" s="54">
        <f t="shared" si="78"/>
        <v>41255.850000000006</v>
      </c>
    </row>
    <row r="133" spans="1:10" customFormat="1" ht="12.75" hidden="1" x14ac:dyDescent="0.2">
      <c r="A133" s="51" t="s">
        <v>75</v>
      </c>
      <c r="B133" s="53">
        <f>SUM(B20)</f>
        <v>4713.3975000000009</v>
      </c>
      <c r="C133" s="53">
        <f>SUM(C20)</f>
        <v>4713.3975000000009</v>
      </c>
      <c r="D133" s="53">
        <f>SUM(D20)</f>
        <v>4713.3975000000009</v>
      </c>
      <c r="E133" s="53">
        <f t="shared" si="79"/>
        <v>14140.192500000003</v>
      </c>
      <c r="F133" s="52"/>
      <c r="G133" s="53">
        <f>SUM(G20)</f>
        <v>14439.547500000001</v>
      </c>
      <c r="H133" s="53">
        <f>SUM(H20)</f>
        <v>14439.547500000001</v>
      </c>
      <c r="I133" s="53">
        <f>SUM(I20)</f>
        <v>14439.547500000001</v>
      </c>
      <c r="J133" s="54">
        <f t="shared" si="78"/>
        <v>43318.642500000002</v>
      </c>
    </row>
    <row r="134" spans="1:10" hidden="1" x14ac:dyDescent="0.25">
      <c r="A134" s="51" t="s">
        <v>85</v>
      </c>
      <c r="B134" s="60">
        <f>SUM(B30)</f>
        <v>4492.96</v>
      </c>
      <c r="C134" s="60">
        <f>SUM(C30)</f>
        <v>4492.96</v>
      </c>
      <c r="D134" s="60">
        <f>SUM(D30)</f>
        <v>4492.96</v>
      </c>
      <c r="E134" s="53">
        <f t="shared" si="79"/>
        <v>13478.880000000001</v>
      </c>
      <c r="F134" s="61"/>
      <c r="G134" s="60">
        <f>SUM(G30)</f>
        <v>14034.96</v>
      </c>
      <c r="H134" s="60">
        <f>SUM(H30)</f>
        <v>14034.96</v>
      </c>
      <c r="I134" s="60">
        <f>SUM(I30)</f>
        <v>14034.96</v>
      </c>
      <c r="J134" s="54">
        <f t="shared" si="78"/>
        <v>42104.88</v>
      </c>
    </row>
    <row r="135" spans="1:10" x14ac:dyDescent="0.25">
      <c r="A135" s="49" t="s">
        <v>109</v>
      </c>
      <c r="B135" s="60">
        <f>SUM(B65)</f>
        <v>5087.3760000000011</v>
      </c>
      <c r="C135" s="60">
        <f>SUM(C65)</f>
        <v>5087.3760000000011</v>
      </c>
      <c r="D135" s="60">
        <f>SUM(D65)</f>
        <v>5087.3760000000011</v>
      </c>
      <c r="E135" s="53">
        <f t="shared" si="79"/>
        <v>15262.128000000004</v>
      </c>
      <c r="F135" s="61"/>
      <c r="G135" s="60">
        <f>SUM(G65)</f>
        <v>15718.626</v>
      </c>
      <c r="H135" s="60">
        <f>SUM(H65)</f>
        <v>15718.626</v>
      </c>
      <c r="I135" s="60">
        <f>SUM(I65)</f>
        <v>15718.626</v>
      </c>
      <c r="J135" s="54">
        <f t="shared" si="78"/>
        <v>47155.877999999997</v>
      </c>
    </row>
    <row r="136" spans="1:10" x14ac:dyDescent="0.25">
      <c r="A136" s="51" t="s">
        <v>110</v>
      </c>
      <c r="B136" s="60">
        <f>SUM(B77)</f>
        <v>5341.7448000000004</v>
      </c>
      <c r="C136" s="60">
        <f>SUM(C77)</f>
        <v>5341.7448000000004</v>
      </c>
      <c r="D136" s="60">
        <f>SUM(D77)</f>
        <v>5341.7448000000004</v>
      </c>
      <c r="E136" s="53">
        <f t="shared" si="79"/>
        <v>16025.234400000001</v>
      </c>
      <c r="F136" s="61"/>
      <c r="G136" s="60">
        <f>SUM(G77)</f>
        <v>16504.5573</v>
      </c>
      <c r="H136" s="60">
        <f>SUM(H77)</f>
        <v>16504.5573</v>
      </c>
      <c r="I136" s="60">
        <f>SUM(I77)</f>
        <v>16504.5573</v>
      </c>
      <c r="J136" s="54">
        <f t="shared" si="78"/>
        <v>49513.671900000001</v>
      </c>
    </row>
    <row r="137" spans="1:10" x14ac:dyDescent="0.25">
      <c r="A137" s="51" t="s">
        <v>111</v>
      </c>
      <c r="B137" s="60">
        <f>SUM(B89)</f>
        <v>5608.8320400000002</v>
      </c>
      <c r="C137" s="60">
        <f>SUM(C89)</f>
        <v>5608.8320400000002</v>
      </c>
      <c r="D137" s="60">
        <f>SUM(D89)</f>
        <v>5608.8320400000002</v>
      </c>
      <c r="E137" s="53">
        <f t="shared" si="79"/>
        <v>16826.49612</v>
      </c>
      <c r="F137" s="61"/>
      <c r="G137" s="60">
        <f>SUM(G89)</f>
        <v>17329.785165000001</v>
      </c>
      <c r="H137" s="60">
        <f>SUM(H89)</f>
        <v>17329.785165000001</v>
      </c>
      <c r="I137" s="60">
        <f>SUM(I89)</f>
        <v>17329.785165000001</v>
      </c>
      <c r="J137" s="54">
        <f t="shared" si="78"/>
        <v>51989.355495000003</v>
      </c>
    </row>
    <row r="138" spans="1:10" x14ac:dyDescent="0.25">
      <c r="A138" s="51" t="s">
        <v>112</v>
      </c>
      <c r="B138" s="60">
        <f>SUM(B101)</f>
        <v>5889.2736420000019</v>
      </c>
      <c r="C138" s="60">
        <f>SUM(C101)</f>
        <v>5889.2736420000019</v>
      </c>
      <c r="D138" s="60">
        <f>SUM(D101)</f>
        <v>5889.2736420000019</v>
      </c>
      <c r="E138" s="53">
        <f t="shared" si="79"/>
        <v>17667.820926000008</v>
      </c>
      <c r="F138" s="61"/>
      <c r="G138" s="60">
        <f>SUM(G101)</f>
        <v>18196.274423250004</v>
      </c>
      <c r="H138" s="60">
        <f>SUM(H101)</f>
        <v>18196.274423250004</v>
      </c>
      <c r="I138" s="60">
        <f>SUM(I101)</f>
        <v>18196.274423250004</v>
      </c>
      <c r="J138" s="54">
        <f t="shared" si="78"/>
        <v>54588.823269750013</v>
      </c>
    </row>
    <row r="139" spans="1:10" x14ac:dyDescent="0.25">
      <c r="A139" s="51" t="s">
        <v>113</v>
      </c>
      <c r="B139" s="60">
        <f>SUM(B113)</f>
        <v>6183.7373241000023</v>
      </c>
      <c r="C139" s="60">
        <f>SUM(C113)</f>
        <v>6183.7373241000023</v>
      </c>
      <c r="D139" s="60">
        <f>SUM(D113)</f>
        <v>6183.7373241000023</v>
      </c>
      <c r="E139" s="53">
        <f t="shared" si="79"/>
        <v>18551.211972300007</v>
      </c>
      <c r="F139" s="61"/>
      <c r="G139" s="60">
        <f>SUM(G113)</f>
        <v>19106.088144412504</v>
      </c>
      <c r="H139" s="60">
        <f>SUM(H113)</f>
        <v>19106.088144412504</v>
      </c>
      <c r="I139" s="60">
        <f>SUM(I113)</f>
        <v>19106.088144412504</v>
      </c>
      <c r="J139" s="54">
        <f t="shared" si="78"/>
        <v>57318.264433237513</v>
      </c>
    </row>
    <row r="140" spans="1:10" x14ac:dyDescent="0.25">
      <c r="A140" s="55" t="s">
        <v>114</v>
      </c>
      <c r="B140" s="62">
        <f>SUM(B125)</f>
        <v>6492.9241903050015</v>
      </c>
      <c r="C140" s="62">
        <f>SUM(C125)</f>
        <v>6492.9241903050015</v>
      </c>
      <c r="D140" s="62">
        <f>SUM(D125)</f>
        <v>6492.9241903050015</v>
      </c>
      <c r="E140" s="72">
        <f t="shared" si="79"/>
        <v>19478.772570915004</v>
      </c>
      <c r="F140" s="63"/>
      <c r="G140" s="62">
        <f>SUM(G125)</f>
        <v>20061.392551633129</v>
      </c>
      <c r="H140" s="62">
        <f>SUM(H125)</f>
        <v>20061.392551633129</v>
      </c>
      <c r="I140" s="62">
        <f>SUM(I125)</f>
        <v>20061.392551633129</v>
      </c>
      <c r="J140" s="73">
        <f t="shared" si="78"/>
        <v>60184.177654899388</v>
      </c>
    </row>
    <row r="141" spans="1:10" x14ac:dyDescent="0.25">
      <c r="A141" s="52"/>
      <c r="B141" s="60"/>
      <c r="C141" s="60"/>
      <c r="D141" s="60"/>
      <c r="E141" s="60"/>
      <c r="F141" s="61"/>
      <c r="G141" s="60"/>
      <c r="H141" s="60"/>
      <c r="I141" s="60"/>
      <c r="J141" s="60"/>
    </row>
    <row r="142" spans="1:10" x14ac:dyDescent="0.25">
      <c r="A142" s="76" t="s">
        <v>108</v>
      </c>
    </row>
    <row r="143" spans="1:10" x14ac:dyDescent="0.25">
      <c r="A143" s="76" t="s">
        <v>107</v>
      </c>
    </row>
  </sheetData>
  <mergeCells count="2">
    <mergeCell ref="B1:E1"/>
    <mergeCell ref="G1:J1"/>
  </mergeCells>
  <hyperlinks>
    <hyperlink ref="A142" r:id="rId1" xr:uid="{00000000-0004-0000-0500-000000000000}"/>
    <hyperlink ref="A143" r:id="rId2" xr:uid="{00000000-0004-0000-0500-000001000000}"/>
  </hyperlinks>
  <pageMargins left="0.7" right="0.7" top="0.75" bottom="0.75" header="0.3" footer="0.3"/>
  <pageSetup scale="57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36C87559466044A8EFD9F76319050A" ma:contentTypeVersion="131" ma:contentTypeDescription="Create a new document." ma:contentTypeScope="" ma:versionID="8f47f3504b9b18b9241494617c7f7cb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C118EA-432E-407F-B26F-9AA4E524481F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F87A12-99AC-4041-94C5-7E48B201FE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626EC1-7FF6-4F78-9EC5-F7AC5855F1C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F0A73D5-FB5F-4E5E-AABB-4F68FA2F98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F30</vt:lpstr>
      <vt:lpstr>F31</vt:lpstr>
      <vt:lpstr>F32</vt:lpstr>
      <vt:lpstr>NRSA Stipend &amp; Allowances</vt:lpstr>
      <vt:lpstr>PhD-MD Fees</vt:lpstr>
      <vt:lpstr>PhD-PharmD Fees</vt:lpstr>
      <vt:lpstr>'PhD-MD Fees'!Print_Area</vt:lpstr>
      <vt:lpstr>'PhD-PharmD Fees'!Print_Area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Nare</dc:creator>
  <cp:lastModifiedBy>Tea, Peter</cp:lastModifiedBy>
  <cp:lastPrinted>2020-02-07T22:13:45Z</cp:lastPrinted>
  <dcterms:created xsi:type="dcterms:W3CDTF">2009-07-31T05:04:23Z</dcterms:created>
  <dcterms:modified xsi:type="dcterms:W3CDTF">2024-07-01T20:01:48Z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DNJQF355SA62-740277760-30</vt:lpwstr>
  </property>
  <property fmtid="{D5CDD505-2E9C-101B-9397-08002B2CF9AE}" pid="3" name="_dlc_DocIdItemGuid">
    <vt:lpwstr>97008352-b9bc-4aa5-9fcc-ce2dbf5776a9</vt:lpwstr>
  </property>
  <property fmtid="{D5CDD505-2E9C-101B-9397-08002B2CF9AE}" pid="4" name="_dlc_DocIdUrl">
    <vt:lpwstr>https://edithealthsciences.ucsd.edu/vchs/research-services/hssppo/review/_layouts/15/DocIdRedir.aspx?ID=DNJQF355SA62-740277760-30, DNJQF355SA62-740277760-30</vt:lpwstr>
  </property>
  <property fmtid="{D5CDD505-2E9C-101B-9397-08002B2CF9AE}" pid="5" name="ContentTypeId">
    <vt:lpwstr>0x0101005236C87559466044A8EFD9F76319050A</vt:lpwstr>
  </property>
</Properties>
</file>