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BO\Assessments\ASSA\ASSA Task Group Meetings\ASSA Implementation\Blink Changes\FY1718\June302018\"/>
    </mc:Choice>
  </mc:AlternateContent>
  <bookViews>
    <workbookView xWindow="2508" yWindow="4812" windowWidth="12660" windowHeight="6276"/>
  </bookViews>
  <sheets>
    <sheet name="Pro Forma New ASSA" sheetId="5" r:id="rId1"/>
  </sheets>
  <calcPr calcId="152511"/>
</workbook>
</file>

<file path=xl/calcChain.xml><?xml version="1.0" encoding="utf-8"?>
<calcChain xmlns="http://schemas.openxmlformats.org/spreadsheetml/2006/main">
  <c r="E38" i="5" l="1"/>
  <c r="E26" i="5" l="1"/>
  <c r="E30" i="5" s="1"/>
  <c r="G13" i="5"/>
  <c r="G48" i="5" l="1"/>
  <c r="G46" i="5"/>
  <c r="G47" i="5"/>
  <c r="G45" i="5"/>
  <c r="G50" i="5" l="1"/>
  <c r="E60" i="5" s="1"/>
  <c r="G63" i="5" l="1"/>
  <c r="G65" i="5" s="1"/>
  <c r="G68" i="5" s="1"/>
</calcChain>
</file>

<file path=xl/sharedStrings.xml><?xml version="1.0" encoding="utf-8"?>
<sst xmlns="http://schemas.openxmlformats.org/spreadsheetml/2006/main" count="68" uniqueCount="52">
  <si>
    <t>Cost of Merchandise</t>
  </si>
  <si>
    <t>Rent</t>
  </si>
  <si>
    <t>Utilities</t>
  </si>
  <si>
    <t>Benefits</t>
  </si>
  <si>
    <t>Depreciation of Equipment</t>
  </si>
  <si>
    <t>Miscellaneous Supplies &amp; Expenses</t>
  </si>
  <si>
    <t>Salaries and Wages (Management &amp; Student Labor)</t>
  </si>
  <si>
    <t>Other</t>
  </si>
  <si>
    <t>Projected Cost of Sales</t>
  </si>
  <si>
    <t>Item Name</t>
  </si>
  <si>
    <t>Unit Cost</t>
  </si>
  <si>
    <t>Item A</t>
  </si>
  <si>
    <t>Item B</t>
  </si>
  <si>
    <t>Item C</t>
  </si>
  <si>
    <t>item D</t>
  </si>
  <si>
    <t>--------------</t>
  </si>
  <si>
    <t>Projected Cost of Sales.</t>
  </si>
  <si>
    <t>==========</t>
  </si>
  <si>
    <t>Projected Operating Expenses</t>
  </si>
  <si>
    <t>----------------</t>
  </si>
  <si>
    <t>Total Operating Expenses</t>
  </si>
  <si>
    <t>Prior YearOther's Surplus/Deficit</t>
  </si>
  <si>
    <t>Expansion Reserve</t>
  </si>
  <si>
    <t>Adjusted Operating Expenses</t>
  </si>
  <si>
    <t>Projected Markup Required</t>
  </si>
  <si>
    <t>Markup Percent</t>
  </si>
  <si>
    <t>===========</t>
  </si>
  <si>
    <t xml:space="preserve">          Sales</t>
  </si>
  <si>
    <t>Sales - A</t>
  </si>
  <si>
    <t>Sales - B</t>
  </si>
  <si>
    <t>Sales - C</t>
  </si>
  <si>
    <t>Sales - D</t>
  </si>
  <si>
    <t xml:space="preserve"> </t>
  </si>
  <si>
    <t>Total Sales</t>
  </si>
  <si>
    <t xml:space="preserve">          Expenses</t>
  </si>
  <si>
    <t>Total Expenses</t>
  </si>
  <si>
    <t>Net Income</t>
  </si>
  <si>
    <t>Less Transfer to Expansion Reserve</t>
  </si>
  <si>
    <t>Net change in operating fund balance</t>
  </si>
  <si>
    <t>Projected Units Sold *</t>
  </si>
  <si>
    <t>* Based on survey of potential customers.</t>
  </si>
  <si>
    <t>Methodology</t>
  </si>
  <si>
    <t>Operating Statement</t>
  </si>
  <si>
    <t>Projected Operating Statement</t>
  </si>
  <si>
    <t xml:space="preserve">Sample Rate Methodology and Operating Statement </t>
  </si>
  <si>
    <t>ASSA Administrative Overhead</t>
  </si>
  <si>
    <t>Markup Percent Formula</t>
  </si>
  <si>
    <t>(1-ASSA Administrative Overhead Percentage)</t>
  </si>
  <si>
    <t>(1+($105,233.50 / $210,000.00))</t>
  </si>
  <si>
    <t>-1</t>
  </si>
  <si>
    <t>(1+(Adjusted Operating Expenses/Cost of Merchandise))</t>
  </si>
  <si>
    <t>(1-4.5%)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</si>
</sst>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quotePrefix="1" applyNumberFormat="1"/>
    <xf numFmtId="0" fontId="0" fillId="0" borderId="0" xfId="0" quotePrefix="1"/>
    <xf numFmtId="3" fontId="0" fillId="0" borderId="0" xfId="0" applyNumberFormat="1"/>
    <xf numFmtId="164" fontId="2" fillId="0" borderId="0" xfId="0" applyNumberFormat="1" applyFont="1" applyAlignment="1">
      <alignment horizontal="center"/>
    </xf>
    <xf numFmtId="44" fontId="0" fillId="0" borderId="0" xfId="1" applyFont="1"/>
    <xf numFmtId="44" fontId="0" fillId="0" borderId="0" xfId="1" quotePrefix="1" applyFont="1"/>
    <xf numFmtId="44" fontId="0" fillId="0" borderId="0" xfId="0" applyNumberFormat="1"/>
    <xf numFmtId="0" fontId="0" fillId="0" borderId="0" xfId="0" applyFill="1"/>
    <xf numFmtId="9" fontId="3" fillId="0" borderId="0" xfId="2" applyFont="1" applyFill="1"/>
    <xf numFmtId="44" fontId="0" fillId="0" borderId="0" xfId="0" applyNumberFormat="1" applyFill="1"/>
    <xf numFmtId="0" fontId="5" fillId="0" borderId="0" xfId="0" applyFont="1"/>
    <xf numFmtId="0" fontId="5" fillId="0" borderId="1" xfId="0" applyFont="1" applyBorder="1"/>
    <xf numFmtId="0" fontId="4" fillId="0" borderId="0" xfId="0" applyFont="1"/>
    <xf numFmtId="164" fontId="6" fillId="0" borderId="0" xfId="0" applyNumberFormat="1" applyFont="1" applyAlignment="1">
      <alignment horizontal="center"/>
    </xf>
    <xf numFmtId="9" fontId="5" fillId="0" borderId="0" xfId="0" applyNumberFormat="1" applyFont="1"/>
    <xf numFmtId="10" fontId="0" fillId="0" borderId="0" xfId="0" applyNumberFormat="1"/>
    <xf numFmtId="43" fontId="0" fillId="0" borderId="0" xfId="3" applyFont="1"/>
    <xf numFmtId="4" fontId="5" fillId="0" borderId="1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164" fontId="6" fillId="0" borderId="0" xfId="0" quotePrefix="1" applyNumberFormat="1" applyFont="1" applyAlignment="1">
      <alignment horizontal="left" vertical="center" inden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33</xdr:row>
      <xdr:rowOff>0</xdr:rowOff>
    </xdr:from>
    <xdr:to>
      <xdr:col>3</xdr:col>
      <xdr:colOff>83820</xdr:colOff>
      <xdr:row>34</xdr:row>
      <xdr:rowOff>175260</xdr:rowOff>
    </xdr:to>
    <xdr:sp macro="" textlink="">
      <xdr:nvSpPr>
        <xdr:cNvPr id="7" name="Double Bracket 6"/>
        <xdr:cNvSpPr/>
      </xdr:nvSpPr>
      <xdr:spPr>
        <a:xfrm>
          <a:off x="556260" y="6217920"/>
          <a:ext cx="3307080" cy="35814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548640</xdr:colOff>
      <xdr:row>32</xdr:row>
      <xdr:rowOff>167640</xdr:rowOff>
    </xdr:from>
    <xdr:to>
      <xdr:col>7</xdr:col>
      <xdr:colOff>0</xdr:colOff>
      <xdr:row>34</xdr:row>
      <xdr:rowOff>175260</xdr:rowOff>
    </xdr:to>
    <xdr:sp macro="" textlink="">
      <xdr:nvSpPr>
        <xdr:cNvPr id="9" name="Double Bracket 8"/>
        <xdr:cNvSpPr/>
      </xdr:nvSpPr>
      <xdr:spPr>
        <a:xfrm>
          <a:off x="4328160" y="6202680"/>
          <a:ext cx="2057400" cy="37338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71"/>
  <sheetViews>
    <sheetView tabSelected="1" zoomScaleNormal="100" workbookViewId="0">
      <selection activeCell="J13" sqref="J13"/>
    </sheetView>
  </sheetViews>
  <sheetFormatPr defaultRowHeight="14.4" x14ac:dyDescent="0.3"/>
  <cols>
    <col min="1" max="1" width="0.33203125" style="1" customWidth="1"/>
    <col min="2" max="2" width="8.88671875" style="1"/>
    <col min="3" max="3" width="46.5546875" style="1" customWidth="1"/>
    <col min="4" max="4" width="8.88671875" style="1" customWidth="1"/>
    <col min="5" max="5" width="12.88671875" style="1" customWidth="1"/>
    <col min="6" max="6" width="3.6640625" style="1" customWidth="1"/>
    <col min="7" max="8" width="12.5546875" style="1" bestFit="1" customWidth="1"/>
    <col min="9" max="9" width="11.109375" style="1" bestFit="1" customWidth="1"/>
    <col min="10" max="16384" width="8.88671875" style="1"/>
  </cols>
  <sheetData>
    <row r="1" spans="2:7" x14ac:dyDescent="0.3">
      <c r="B1" s="1" t="s">
        <v>44</v>
      </c>
    </row>
    <row r="3" spans="2:7" x14ac:dyDescent="0.3">
      <c r="B3" s="1" t="s">
        <v>41</v>
      </c>
    </row>
    <row r="5" spans="2:7" x14ac:dyDescent="0.3">
      <c r="B5" s="1" t="s">
        <v>8</v>
      </c>
    </row>
    <row r="6" spans="2:7" ht="28.8" x14ac:dyDescent="0.3">
      <c r="C6" s="1" t="s">
        <v>9</v>
      </c>
      <c r="D6" s="2" t="s">
        <v>10</v>
      </c>
      <c r="E6" s="3" t="s">
        <v>39</v>
      </c>
      <c r="G6" s="4" t="s">
        <v>8</v>
      </c>
    </row>
    <row r="8" spans="2:7" x14ac:dyDescent="0.3">
      <c r="C8" s="1" t="s">
        <v>11</v>
      </c>
      <c r="D8" s="9">
        <v>1</v>
      </c>
      <c r="E8" s="7">
        <v>10000</v>
      </c>
      <c r="G8" s="9">
        <v>10000</v>
      </c>
    </row>
    <row r="9" spans="2:7" x14ac:dyDescent="0.3">
      <c r="C9" s="1" t="s">
        <v>12</v>
      </c>
      <c r="D9" s="9">
        <v>25</v>
      </c>
      <c r="E9" s="7">
        <v>1000</v>
      </c>
      <c r="G9" s="2">
        <v>25000</v>
      </c>
    </row>
    <row r="10" spans="2:7" x14ac:dyDescent="0.3">
      <c r="C10" s="1" t="s">
        <v>13</v>
      </c>
      <c r="D10" s="9">
        <v>50</v>
      </c>
      <c r="E10" s="7">
        <v>2000</v>
      </c>
      <c r="G10" s="2">
        <v>100000</v>
      </c>
    </row>
    <row r="11" spans="2:7" x14ac:dyDescent="0.3">
      <c r="C11" s="1" t="s">
        <v>14</v>
      </c>
      <c r="D11" s="9">
        <v>75</v>
      </c>
      <c r="E11" s="7">
        <v>1000</v>
      </c>
      <c r="G11" s="2">
        <v>75000</v>
      </c>
    </row>
    <row r="12" spans="2:7" x14ac:dyDescent="0.3">
      <c r="G12" s="5" t="s">
        <v>15</v>
      </c>
    </row>
    <row r="13" spans="2:7" x14ac:dyDescent="0.3">
      <c r="C13" s="1" t="s">
        <v>16</v>
      </c>
      <c r="G13" s="9">
        <f>SUM(G8:G12)</f>
        <v>210000</v>
      </c>
    </row>
    <row r="14" spans="2:7" x14ac:dyDescent="0.3">
      <c r="G14" s="5" t="s">
        <v>17</v>
      </c>
    </row>
    <row r="15" spans="2:7" x14ac:dyDescent="0.3">
      <c r="C15" s="1" t="s">
        <v>40</v>
      </c>
    </row>
    <row r="17" spans="2:8" x14ac:dyDescent="0.3">
      <c r="B17" s="1" t="s">
        <v>18</v>
      </c>
    </row>
    <row r="18" spans="2:8" x14ac:dyDescent="0.3">
      <c r="C18" s="1" t="s">
        <v>6</v>
      </c>
      <c r="D18" s="8"/>
      <c r="E18" s="9">
        <v>49750</v>
      </c>
    </row>
    <row r="19" spans="2:8" x14ac:dyDescent="0.3">
      <c r="C19" s="1" t="s">
        <v>3</v>
      </c>
      <c r="D19" s="8"/>
      <c r="E19" s="2">
        <v>12325.5</v>
      </c>
    </row>
    <row r="20" spans="2:8" x14ac:dyDescent="0.3">
      <c r="C20" s="1" t="s">
        <v>5</v>
      </c>
      <c r="D20" s="8"/>
      <c r="E20" s="2">
        <v>10000</v>
      </c>
    </row>
    <row r="21" spans="2:8" x14ac:dyDescent="0.3">
      <c r="C21" s="1" t="s">
        <v>1</v>
      </c>
      <c r="D21" s="8"/>
      <c r="E21" s="2">
        <v>12000</v>
      </c>
    </row>
    <row r="22" spans="2:8" x14ac:dyDescent="0.3">
      <c r="C22" s="1" t="s">
        <v>2</v>
      </c>
      <c r="D22" s="8"/>
      <c r="E22" s="2">
        <v>1000</v>
      </c>
    </row>
    <row r="23" spans="2:8" x14ac:dyDescent="0.3">
      <c r="C23" s="1" t="s">
        <v>4</v>
      </c>
      <c r="D23" s="8"/>
      <c r="E23" s="2">
        <v>1500</v>
      </c>
    </row>
    <row r="24" spans="2:8" x14ac:dyDescent="0.3">
      <c r="C24" s="1" t="s">
        <v>7</v>
      </c>
      <c r="D24" s="8"/>
      <c r="E24" s="2">
        <v>8658</v>
      </c>
    </row>
    <row r="25" spans="2:8" x14ac:dyDescent="0.3">
      <c r="D25" s="8"/>
      <c r="E25" s="2" t="s">
        <v>19</v>
      </c>
      <c r="F25" s="2"/>
      <c r="G25" s="2"/>
    </row>
    <row r="26" spans="2:8" x14ac:dyDescent="0.3">
      <c r="C26" s="1" t="s">
        <v>20</v>
      </c>
      <c r="D26" s="8"/>
      <c r="E26" s="9">
        <f>SUM(E18:E25)</f>
        <v>95233.5</v>
      </c>
      <c r="F26" s="2"/>
      <c r="G26" s="2"/>
      <c r="H26" s="11"/>
    </row>
    <row r="27" spans="2:8" x14ac:dyDescent="0.3">
      <c r="C27" s="1" t="s">
        <v>21</v>
      </c>
      <c r="D27" s="8"/>
      <c r="E27" s="2">
        <v>0</v>
      </c>
      <c r="F27" s="2"/>
      <c r="G27" s="2"/>
    </row>
    <row r="28" spans="2:8" x14ac:dyDescent="0.3">
      <c r="C28" s="1" t="s">
        <v>22</v>
      </c>
      <c r="D28" s="8"/>
      <c r="E28" s="2">
        <v>10000</v>
      </c>
      <c r="F28" s="2"/>
      <c r="G28" s="2"/>
    </row>
    <row r="29" spans="2:8" x14ac:dyDescent="0.3">
      <c r="D29" s="8"/>
      <c r="E29" s="2" t="s">
        <v>19</v>
      </c>
      <c r="F29" s="2"/>
      <c r="G29" s="2"/>
    </row>
    <row r="30" spans="2:8" x14ac:dyDescent="0.3">
      <c r="C30" s="1" t="s">
        <v>23</v>
      </c>
      <c r="D30" s="8"/>
      <c r="E30" s="9">
        <f>SUM(E25:E29)</f>
        <v>105233.5</v>
      </c>
      <c r="F30" s="2"/>
      <c r="G30" s="2"/>
      <c r="H30" s="11"/>
    </row>
    <row r="31" spans="2:8" x14ac:dyDescent="0.3">
      <c r="D31" s="8"/>
      <c r="E31" s="2" t="s">
        <v>17</v>
      </c>
      <c r="F31" s="2"/>
      <c r="G31" s="2"/>
    </row>
    <row r="32" spans="2:8" x14ac:dyDescent="0.3">
      <c r="B32" s="1" t="s">
        <v>24</v>
      </c>
      <c r="D32" s="8"/>
      <c r="E32" s="2"/>
      <c r="F32" s="2"/>
      <c r="G32" s="2"/>
    </row>
    <row r="33" spans="2:12" x14ac:dyDescent="0.3">
      <c r="C33" s="15" t="s">
        <v>46</v>
      </c>
      <c r="D33" s="8"/>
      <c r="E33" s="2"/>
      <c r="F33" s="2"/>
      <c r="G33" s="2"/>
    </row>
    <row r="34" spans="2:12" ht="14.4" customHeight="1" x14ac:dyDescent="0.3">
      <c r="B34" s="17"/>
      <c r="C34" s="16" t="s">
        <v>50</v>
      </c>
      <c r="D34" s="24" t="s">
        <v>49</v>
      </c>
      <c r="E34" s="22" t="s">
        <v>48</v>
      </c>
      <c r="F34" s="22"/>
      <c r="G34" s="22"/>
      <c r="H34" s="24" t="s">
        <v>49</v>
      </c>
    </row>
    <row r="35" spans="2:12" x14ac:dyDescent="0.3">
      <c r="B35" s="17"/>
      <c r="C35" s="15" t="s">
        <v>47</v>
      </c>
      <c r="D35" s="24"/>
      <c r="E35" s="23" t="s">
        <v>51</v>
      </c>
      <c r="F35" s="23"/>
      <c r="G35" s="23"/>
      <c r="H35" s="24"/>
    </row>
    <row r="36" spans="2:12" x14ac:dyDescent="0.3">
      <c r="D36" s="8"/>
      <c r="E36" s="2"/>
      <c r="F36" s="2"/>
      <c r="G36" s="2"/>
    </row>
    <row r="37" spans="2:12" x14ac:dyDescent="0.3">
      <c r="D37" s="8"/>
      <c r="H37" s="2"/>
      <c r="I37" s="20"/>
    </row>
    <row r="38" spans="2:12" x14ac:dyDescent="0.3">
      <c r="C38" s="15" t="s">
        <v>25</v>
      </c>
      <c r="D38" s="18"/>
      <c r="E38" s="19">
        <f>((1+(E30/G13))/(1-4.5%))-1</f>
        <v>0.57184492645225649</v>
      </c>
      <c r="H38" s="12"/>
    </row>
    <row r="39" spans="2:12" x14ac:dyDescent="0.3">
      <c r="E39" s="6" t="s">
        <v>26</v>
      </c>
      <c r="H39" s="12"/>
    </row>
    <row r="40" spans="2:12" x14ac:dyDescent="0.3">
      <c r="H40" s="13"/>
      <c r="I40" s="21"/>
      <c r="L40" s="13"/>
    </row>
    <row r="41" spans="2:12" x14ac:dyDescent="0.3">
      <c r="B41" s="1" t="s">
        <v>42</v>
      </c>
      <c r="H41" s="12"/>
    </row>
    <row r="42" spans="2:12" x14ac:dyDescent="0.3">
      <c r="H42" s="12"/>
    </row>
    <row r="43" spans="2:12" x14ac:dyDescent="0.3">
      <c r="B43" s="1" t="s">
        <v>43</v>
      </c>
      <c r="H43" s="12"/>
    </row>
    <row r="44" spans="2:12" x14ac:dyDescent="0.3">
      <c r="B44" s="1" t="s">
        <v>27</v>
      </c>
      <c r="H44" s="12"/>
    </row>
    <row r="45" spans="2:12" x14ac:dyDescent="0.3">
      <c r="C45" s="1" t="s">
        <v>28</v>
      </c>
      <c r="G45" s="9">
        <f>G8*(1+$E$38)</f>
        <v>15718.449264522565</v>
      </c>
      <c r="H45" s="14"/>
      <c r="J45" s="11"/>
    </row>
    <row r="46" spans="2:12" x14ac:dyDescent="0.3">
      <c r="C46" s="1" t="s">
        <v>29</v>
      </c>
      <c r="G46" s="2">
        <f>G9*(1+$E$38)</f>
        <v>39296.123161306416</v>
      </c>
      <c r="H46" s="12"/>
      <c r="J46" s="11"/>
    </row>
    <row r="47" spans="2:12" x14ac:dyDescent="0.3">
      <c r="C47" s="1" t="s">
        <v>30</v>
      </c>
      <c r="G47" s="2">
        <f>G10*(1+$E$38)</f>
        <v>157184.49264522566</v>
      </c>
      <c r="H47" s="12"/>
      <c r="J47" s="11"/>
    </row>
    <row r="48" spans="2:12" x14ac:dyDescent="0.3">
      <c r="C48" s="1" t="s">
        <v>31</v>
      </c>
      <c r="G48" s="2">
        <f>G11*(1+$E$38)</f>
        <v>117888.36948391923</v>
      </c>
      <c r="H48" s="12"/>
      <c r="J48" s="11"/>
    </row>
    <row r="49" spans="2:8" x14ac:dyDescent="0.3">
      <c r="C49" s="1" t="s">
        <v>32</v>
      </c>
      <c r="G49" s="10" t="s">
        <v>15</v>
      </c>
      <c r="H49" s="12"/>
    </row>
    <row r="50" spans="2:8" x14ac:dyDescent="0.3">
      <c r="C50" s="1" t="s">
        <v>33</v>
      </c>
      <c r="G50" s="9">
        <f>SUM(G45:G49)</f>
        <v>330087.43455497385</v>
      </c>
      <c r="H50" s="14"/>
    </row>
    <row r="51" spans="2:8" x14ac:dyDescent="0.3">
      <c r="G51" s="5"/>
      <c r="H51" s="12"/>
    </row>
    <row r="52" spans="2:8" x14ac:dyDescent="0.3">
      <c r="B52" s="1" t="s">
        <v>34</v>
      </c>
      <c r="H52" s="12"/>
    </row>
    <row r="53" spans="2:8" x14ac:dyDescent="0.3">
      <c r="C53" s="1" t="s">
        <v>6</v>
      </c>
      <c r="D53" s="8"/>
      <c r="E53" s="9">
        <v>49750</v>
      </c>
      <c r="H53" s="12"/>
    </row>
    <row r="54" spans="2:8" x14ac:dyDescent="0.3">
      <c r="C54" s="1" t="s">
        <v>3</v>
      </c>
      <c r="D54" s="8"/>
      <c r="E54" s="2">
        <v>12325.5</v>
      </c>
      <c r="H54" s="12"/>
    </row>
    <row r="55" spans="2:8" x14ac:dyDescent="0.3">
      <c r="C55" s="1" t="s">
        <v>5</v>
      </c>
      <c r="D55" s="8"/>
      <c r="E55" s="2">
        <v>10000</v>
      </c>
      <c r="H55" s="12"/>
    </row>
    <row r="56" spans="2:8" x14ac:dyDescent="0.3">
      <c r="C56" s="1" t="s">
        <v>1</v>
      </c>
      <c r="D56" s="8"/>
      <c r="E56" s="2">
        <v>12000</v>
      </c>
      <c r="H56" s="12"/>
    </row>
    <row r="57" spans="2:8" x14ac:dyDescent="0.3">
      <c r="C57" s="1" t="s">
        <v>2</v>
      </c>
      <c r="D57" s="8"/>
      <c r="E57" s="2">
        <v>1000</v>
      </c>
      <c r="H57" s="12"/>
    </row>
    <row r="58" spans="2:8" x14ac:dyDescent="0.3">
      <c r="C58" s="1" t="s">
        <v>4</v>
      </c>
      <c r="D58" s="8"/>
      <c r="E58" s="2">
        <v>1500</v>
      </c>
      <c r="H58" s="12"/>
    </row>
    <row r="59" spans="2:8" x14ac:dyDescent="0.3">
      <c r="C59" s="1" t="s">
        <v>7</v>
      </c>
      <c r="D59" s="8"/>
      <c r="E59" s="2">
        <v>8658</v>
      </c>
      <c r="H59" s="12"/>
    </row>
    <row r="60" spans="2:8" x14ac:dyDescent="0.3">
      <c r="C60" s="1" t="s">
        <v>45</v>
      </c>
      <c r="D60" s="8"/>
      <c r="E60" s="2">
        <f>G50*0.045</f>
        <v>14853.934554973823</v>
      </c>
      <c r="H60" s="12"/>
    </row>
    <row r="61" spans="2:8" x14ac:dyDescent="0.3">
      <c r="C61" s="1" t="s">
        <v>0</v>
      </c>
      <c r="E61" s="2">
        <v>210000</v>
      </c>
      <c r="H61" s="12"/>
    </row>
    <row r="62" spans="2:8" x14ac:dyDescent="0.3">
      <c r="E62" s="5" t="s">
        <v>15</v>
      </c>
      <c r="G62" s="9"/>
      <c r="H62" s="12"/>
    </row>
    <row r="63" spans="2:8" x14ac:dyDescent="0.3">
      <c r="C63" s="1" t="s">
        <v>35</v>
      </c>
      <c r="G63" s="9">
        <f>SUM(E53:E62)</f>
        <v>320087.43455497385</v>
      </c>
      <c r="H63" s="12"/>
    </row>
    <row r="64" spans="2:8" x14ac:dyDescent="0.3">
      <c r="G64" s="5" t="s">
        <v>15</v>
      </c>
      <c r="H64" s="12"/>
    </row>
    <row r="65" spans="3:8" x14ac:dyDescent="0.3">
      <c r="C65" s="1" t="s">
        <v>36</v>
      </c>
      <c r="G65" s="9">
        <f>G50-G63</f>
        <v>10000</v>
      </c>
      <c r="H65" s="12"/>
    </row>
    <row r="66" spans="3:8" x14ac:dyDescent="0.3">
      <c r="C66" s="1" t="s">
        <v>37</v>
      </c>
      <c r="G66" s="5">
        <v>10000</v>
      </c>
      <c r="H66" s="14"/>
    </row>
    <row r="67" spans="3:8" x14ac:dyDescent="0.3">
      <c r="G67" s="5" t="s">
        <v>15</v>
      </c>
      <c r="H67" s="12"/>
    </row>
    <row r="68" spans="3:8" x14ac:dyDescent="0.3">
      <c r="C68" s="1" t="s">
        <v>38</v>
      </c>
      <c r="G68" s="9">
        <f>G65-G66</f>
        <v>0</v>
      </c>
      <c r="H68" s="12"/>
    </row>
    <row r="69" spans="3:8" x14ac:dyDescent="0.3">
      <c r="G69" s="5" t="s">
        <v>17</v>
      </c>
      <c r="H69" s="12"/>
    </row>
    <row r="70" spans="3:8" x14ac:dyDescent="0.3">
      <c r="H70" s="12"/>
    </row>
    <row r="71" spans="3:8" x14ac:dyDescent="0.3">
      <c r="H71" s="12"/>
    </row>
  </sheetData>
  <mergeCells count="4">
    <mergeCell ref="E34:G34"/>
    <mergeCell ref="E35:G35"/>
    <mergeCell ref="D34:D35"/>
    <mergeCell ref="H34:H35"/>
  </mergeCells>
  <pageMargins left="0" right="0" top="0.75" bottom="0.75" header="0.3" footer="0.3"/>
  <pageSetup scale="67" orientation="portrait" r:id="rId1"/>
  <headerFooter>
    <oddFooter>&amp;C&amp;Z&amp;F
&amp;P</oddFooter>
  </headerFooter>
  <ignoredErrors>
    <ignoredError sqref="H34 D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 New ASSA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jd2hughes</dc:creator>
  <cp:lastModifiedBy>PC</cp:lastModifiedBy>
  <cp:lastPrinted>2016-05-09T22:35:31Z</cp:lastPrinted>
  <dcterms:created xsi:type="dcterms:W3CDTF">2010-09-30T19:49:13Z</dcterms:created>
  <dcterms:modified xsi:type="dcterms:W3CDTF">2018-05-01T17:17:48Z</dcterms:modified>
</cp:coreProperties>
</file>